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F6A" sheetId="1" r:id="rId1"/>
    <sheet name="F6B" sheetId="2" r:id="rId2"/>
    <sheet name="F6C" sheetId="3" r:id="rId3"/>
    <sheet name="F6D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_xlnm.Print_Area" localSheetId="0">'F6A'!$A$1:$G$171</definedName>
    <definedName name="_xlnm.Print_Area" localSheetId="1">'F6B'!$A$113:$G$137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'[4]Info General'!$D$18</definedName>
    <definedName name="MONTO2">'[4]Info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SALDO_PENDIENTE">'[4]Info General'!$F$18</definedName>
    <definedName name="TRIMESTRE">'[3]Info General'!$C$16</definedName>
    <definedName name="_xlnm.Print_Titles" localSheetId="0">'F6A'!$2:$8</definedName>
    <definedName name="_xlnm.Print_Titles" localSheetId="1">'F6B'!$2:$8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<sst xmlns="http://schemas.openxmlformats.org/spreadsheetml/2006/main" count="412" uniqueCount="231">
  <si>
    <t>Formato 6 a) Estado Analítico del Ejercicio del Presupuesto de Egresos Detallado - LDF 
                       (Clasificación por Objeto del Gasto)</t>
  </si>
  <si>
    <t>Municipio de León</t>
  </si>
  <si>
    <t>Estado Analítico del Ejercicio del Presupuesto de Egresos Detallado - LDF</t>
  </si>
  <si>
    <t xml:space="preserve">Clasificación por Objeto del Gasto (Capítulo y Concepto) </t>
  </si>
  <si>
    <t>Del 1 de enero al 30 de junio de 2020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</si>
  <si>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</si>
  <si>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</si>
  <si>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</si>
  <si>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</si>
  <si>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</si>
  <si>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</si>
  <si>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</si>
  <si>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</si>
  <si>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</si>
  <si>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</si>
  <si>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</si>
  <si>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</si>
  <si>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</si>
  <si>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</si>
  <si>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</si>
  <si>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</si>
  <si>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</si>
  <si>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</si>
  <si>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</si>
  <si>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</si>
  <si>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</si>
  <si>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</si>
  <si>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</si>
  <si>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</si>
  <si>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</si>
  <si>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</si>
  <si>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</si>
  <si>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</si>
  <si>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</si>
  <si>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</si>
  <si>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</si>
  <si>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</si>
  <si>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</si>
  <si>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</si>
  <si>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</si>
  <si>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</si>
  <si>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</si>
  <si>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</si>
  <si>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</si>
  <si>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</si>
  <si>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</si>
  <si>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</si>
  <si>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</si>
  <si>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</si>
  <si>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</si>
  <si>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</si>
  <si>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</si>
  <si>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</si>
  <si>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</si>
  <si>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</si>
  <si>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</si>
  <si>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</si>
  <si>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</si>
  <si>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</si>
  <si>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</si>
  <si>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</si>
  <si>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</si>
  <si>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</si>
  <si>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</si>
  <si>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</si>
  <si>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</si>
  <si>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</si>
  <si>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</si>
  <si>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</si>
  <si>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</si>
  <si>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</si>
  <si>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</si>
  <si>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</si>
  <si>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</si>
  <si>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</si>
  <si>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</si>
  <si>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</si>
  <si>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</si>
  <si>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</si>
  <si>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</si>
  <si>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</si>
  <si>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</si>
  <si>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</si>
  <si>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</si>
  <si>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</si>
  <si>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</si>
  <si>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</si>
  <si>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</si>
  <si>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</si>
  <si>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</si>
  <si>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</si>
  <si>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</si>
  <si>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</si>
  <si>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</si>
  <si>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</si>
  <si>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</si>
  <si>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</si>
  <si>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</si>
  <si>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</si>
  <si>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</si>
  <si>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1009 PRESIDENTE MUNICIPAL</t>
  </si>
  <si>
    <t>1010 SINDÍCOS</t>
  </si>
  <si>
    <t>1011 REGIDORES</t>
  </si>
  <si>
    <t>1012 DELEGADOS Y SUBDELEGADOS</t>
  </si>
  <si>
    <t>1013 ADMINISTRACION DE SERVICIOS MUNICIPALES</t>
  </si>
  <si>
    <t>1195 DESPACHO DEL PRESIDENTE MUNICIPAL</t>
  </si>
  <si>
    <t>1196 DIRECCIÓN DE AGENDA Y EVENTOS</t>
  </si>
  <si>
    <t>1197 DIRECCIÓN ADMINISTRATIVA Y GESTIÓN SOCIAL</t>
  </si>
  <si>
    <t>1198 DIRECCION DE ATENCION CIUDADANA</t>
  </si>
  <si>
    <t>1210 SECRETARÍA DEL H. AYUNTAMIENTO</t>
  </si>
  <si>
    <t>1211 DIRECCIÓN GENERAL DE ASUNTOS JURÍDICOS</t>
  </si>
  <si>
    <t>1212 DIRECCIÓN GENERAL DE GOBIERNO</t>
  </si>
  <si>
    <t>1213 DIRECCIÓN DE ASUNTOS INTERNOS</t>
  </si>
  <si>
    <t>1214 DIRECCIÓN GENERAL DE APOYO A LA FUNCIÓN EDILICIA</t>
  </si>
  <si>
    <t>1215 DIRECCIÓN GENERAL DE FISCALIZACIÓN Y CONTROL</t>
  </si>
  <si>
    <t>1216 DIRECCIÓN GENERAL DE ARCHIVO</t>
  </si>
  <si>
    <t>1218 SUBSECRETARÍA TÉCNICA DEL H. AYUNTAMIENTO</t>
  </si>
  <si>
    <t>1310 TESORERIA MUNICIPAL</t>
  </si>
  <si>
    <t>1311 DIRECCIÓN GENERAL DE EGRESOS</t>
  </si>
  <si>
    <t>1314 DIRECCIÓN GENERAL DE INGRESOS</t>
  </si>
  <si>
    <t>1315 DIRECCIÓN GENERAL DE RECURSOS MATERIALES Y SERVICIOS GENERALES</t>
  </si>
  <si>
    <t>1316 DIRECCIÓN GENERAL DE INVERSIÓN PÚBLICA</t>
  </si>
  <si>
    <t>1410 CONTRALORÍA MUNICIPAL</t>
  </si>
  <si>
    <t>1510 SECRETARÍA DE SEGURIDAD PÚBLICA</t>
  </si>
  <si>
    <t>1512 DIRECCION GENERAL DE POLICÍA</t>
  </si>
  <si>
    <t>1513 DIRECCION GENERAL DE TRÁNSITO</t>
  </si>
  <si>
    <t>1514 DIRECCIÓN GENERAL DE PROTECCIÓN CIVIL</t>
  </si>
  <si>
    <t>1517 DIRECCIÓN GENERAL DE PREVENCIÓN DEL DELITO</t>
  </si>
  <si>
    <t>1519 DIRECCIÓN DE CTRO DE FORMACIÓN POLICIAL</t>
  </si>
  <si>
    <t>1520 DIRECCIÓN GRAL DEL SIST DE CÓMPUTO COMANDO, COMUNICACIONES Y CONTROL</t>
  </si>
  <si>
    <t>1521 DIRECCIÓN DE SERVICIOS DE SEGURIDAD PRIVADA</t>
  </si>
  <si>
    <t>1522 SUBSECRETARIA DE ATENCIÓN A LA COMUNIDAD</t>
  </si>
  <si>
    <t>1523 JUZGADO CÍVICO</t>
  </si>
  <si>
    <t>1610 DIRECCIÓN GENERAL DE COMUNICACIÓN SOCIAL</t>
  </si>
  <si>
    <t>1710 DIRECCIÓN GENERAL DE DESARROLLO INSTITUCIONAL</t>
  </si>
  <si>
    <t>1810 DIRECCIÓN GENERAL DE DESARROLLO RURAL</t>
  </si>
  <si>
    <t>1815 DIRECCIÓN GRAL DE DESARROLLO SOCIAL Y HUMANO</t>
  </si>
  <si>
    <t>1816 DIRECCIÓN DE PROGRAMAS ESTRATÉGICOS</t>
  </si>
  <si>
    <t>1817 DIRECCION DE PIPAS MUNICIPALES</t>
  </si>
  <si>
    <t>1910 DIRECCION DE DESARROLLO Y PARTICIPACIÓN CIUDANA</t>
  </si>
  <si>
    <t>2010 DIRECCIÓN GENERAL DE DESARROLLO URBANO</t>
  </si>
  <si>
    <t>2110 DIRECCIÓN GENERAL DE ECONOMÍA</t>
  </si>
  <si>
    <t>2111 DIRECCION DE COMERCIO Y CONSUMO</t>
  </si>
  <si>
    <t>2210 DIRECCIÓN GENERAL DE EDUCACIÓN</t>
  </si>
  <si>
    <t>2310 DIRECCIÓN GENERAL DE GESTIÓN AMBIENTAL</t>
  </si>
  <si>
    <t>2410 DIRECCIÓN GENERAL DE MOVILIDAD</t>
  </si>
  <si>
    <t>2510 DIRECCIÓN GENERAL DE OBRA PÚBLICA</t>
  </si>
  <si>
    <t>2610 DIRECCIÓN GENERAL DE SALUD</t>
  </si>
  <si>
    <t>2615 DIRECCIÓN DE ASEO PUBLICO</t>
  </si>
  <si>
    <t>2715 PROVISIONES ECONOMICAS</t>
  </si>
  <si>
    <t>2810 EGRESOS APLICABLES A DIVERSAS DEPENDENCIAS</t>
  </si>
  <si>
    <t>3110 DIRECCIÓN GENERAL DE HOSPITALIDAD Y TURISMO</t>
  </si>
  <si>
    <t>3210 DIRECCIÓN GENERAL DE INNOVACIÓN</t>
  </si>
  <si>
    <t>4010 UNIDAD DE TRANSPARENCIA</t>
  </si>
  <si>
    <t>4011 JUZGADOS ADMINISTRATIVOS MUNICIPALES</t>
  </si>
  <si>
    <t>4012 DEFENSORÍA DE OFICIO EN MATERIA ADMINISTIVA</t>
  </si>
  <si>
    <t>4013 INSTITUTO MUNICIPAL DE PLANEACIÓN</t>
  </si>
  <si>
    <t>5010 PATRONATO DE BOMBEROS DE LEÓN GUANAJUATO</t>
  </si>
  <si>
    <t>5011 COMISIÓN MUNICIPAL DE CULTURA FÍSICA Y DEPORTE</t>
  </si>
  <si>
    <t>5012 SISTEMA PARA EL DESARROLLO INTEGRAL DE LA FAMILIA</t>
  </si>
  <si>
    <t>5013 PATRONATO EXPLORA</t>
  </si>
  <si>
    <t>5017 INSTITUTO MUNICIPAL DE VIVIENDA</t>
  </si>
  <si>
    <t>5018 INSTITUTO CULTURAL DE LEÓN</t>
  </si>
  <si>
    <t>5019 INSTITUTO MUNICIPAL DE LAS MUJERES</t>
  </si>
  <si>
    <t>5021 PATRONATO DEL PARQUE ZOOLÓGICO DE LEÓN</t>
  </si>
  <si>
    <t>5051 FIDEICOMISO DE OBRAS POR COOPERACIÓN</t>
  </si>
  <si>
    <t>5052 INSTITUTO MUNICIPAL DE LA JUVENTUD</t>
  </si>
  <si>
    <t>5053 PATRONATO DEL PARQUE ECOLÓGICO METROPOLITANO</t>
  </si>
  <si>
    <t>5056 FIDEICOMISO MUSEO DE LA CIUDAD DE LEÓN</t>
  </si>
  <si>
    <t>5057 SISTEMA INTEGRAL ASEO PUBLICO DE LEÓN GUANAJUATO</t>
  </si>
  <si>
    <t>5058 ACADEMIA METROPOLITANA DE SEGURIDAD PÚBLICA</t>
  </si>
  <si>
    <t>*</t>
  </si>
  <si>
    <t>II. Gasto Etiquetado (II=A+B+C+D+E+F+G+H)</t>
  </si>
  <si>
    <t>3010 DEUDA PUBLICA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</si>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</sst>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1">
    <xf numFmtId="0" fontId="0" fillId="0" borderId="0" xfId="0"/>
    <xf numFmtId="43" fontId="2" fillId="2" borderId="1" xfId="2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indent="3"/>
    </xf>
    <xf numFmtId="164" fontId="2" fillId="3" borderId="3" xfId="20" applyNumberFormat="1" applyFont="1" applyFill="1" applyBorder="1" applyAlignment="1" applyProtection="1">
      <alignment vertical="center"/>
      <protection locked="0"/>
    </xf>
    <xf numFmtId="0" fontId="0" fillId="3" borderId="3" xfId="0" applyFill="1" applyBorder="1" applyAlignment="1">
      <alignment horizontal="left" vertical="center" indent="6"/>
    </xf>
    <xf numFmtId="164" fontId="0" fillId="3" borderId="3" xfId="20" applyNumberFormat="1" applyFont="1" applyFill="1" applyBorder="1" applyAlignment="1" applyProtection="1">
      <alignment vertical="center"/>
      <protection locked="0"/>
    </xf>
    <xf numFmtId="0" fontId="0" fillId="3" borderId="3" xfId="0" applyFill="1" applyBorder="1" applyAlignment="1">
      <alignment horizontal="left" vertical="center" indent="9"/>
    </xf>
    <xf numFmtId="0" fontId="0" fillId="3" borderId="3" xfId="0" applyFill="1" applyBorder="1" applyAlignment="1">
      <alignment horizontal="left" vertical="center" indent="3"/>
    </xf>
    <xf numFmtId="164" fontId="0" fillId="3" borderId="3" xfId="2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horizontal="left" vertical="center" indent="3"/>
    </xf>
    <xf numFmtId="0" fontId="0" fillId="3" borderId="3" xfId="0" applyFill="1" applyBorder="1" applyAlignment="1">
      <alignment horizontal="left" indent="9"/>
    </xf>
    <xf numFmtId="0" fontId="0" fillId="3" borderId="3" xfId="0" applyFill="1" applyBorder="1" applyAlignment="1">
      <alignment horizontal="left" indent="3"/>
    </xf>
    <xf numFmtId="0" fontId="2" fillId="3" borderId="3" xfId="0" applyFont="1" applyFill="1" applyBorder="1" applyAlignment="1">
      <alignment horizontal="left" indent="3"/>
    </xf>
    <xf numFmtId="0" fontId="0" fillId="0" borderId="4" xfId="0" applyBorder="1" applyAlignment="1">
      <alignment vertical="center"/>
    </xf>
    <xf numFmtId="43" fontId="0" fillId="0" borderId="4" xfId="20" applyFont="1" applyBorder="1"/>
    <xf numFmtId="43" fontId="0" fillId="0" borderId="0" xfId="20" applyFont="1"/>
    <xf numFmtId="0" fontId="5" fillId="0" borderId="0" xfId="0" applyFont="1"/>
    <xf numFmtId="0" fontId="5" fillId="0" borderId="5" xfId="0" applyFont="1" applyBorder="1"/>
    <xf numFmtId="165" fontId="6" fillId="0" borderId="6" xfId="21" applyNumberFormat="1" applyFont="1" applyBorder="1" applyAlignment="1" applyProtection="1">
      <alignment horizontal="center" vertical="top" wrapText="1"/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indent="3"/>
    </xf>
    <xf numFmtId="3" fontId="2" fillId="0" borderId="2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horizontal="left" vertical="center" indent="6"/>
      <protection locked="0"/>
    </xf>
    <xf numFmtId="3" fontId="0" fillId="0" borderId="3" xfId="0" applyNumberFormat="1" applyFill="1" applyBorder="1" applyAlignment="1" applyProtection="1">
      <alignment vertical="center"/>
      <protection locked="0"/>
    </xf>
    <xf numFmtId="3" fontId="0" fillId="0" borderId="3" xfId="0" applyNumberFormat="1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164" fontId="2" fillId="0" borderId="8" xfId="20" applyNumberFormat="1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horizontal="left" vertical="center" indent="6"/>
    </xf>
    <xf numFmtId="164" fontId="0" fillId="0" borderId="9" xfId="20" applyNumberFormat="1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horizontal="left" vertical="center" indent="9"/>
    </xf>
    <xf numFmtId="0" fontId="0" fillId="0" borderId="3" xfId="0" applyFill="1" applyBorder="1" applyAlignment="1">
      <alignment horizontal="left" vertical="center" wrapText="1" indent="9"/>
    </xf>
    <xf numFmtId="0" fontId="0" fillId="0" borderId="3" xfId="0" applyFill="1" applyBorder="1" applyAlignment="1">
      <alignment horizontal="left" vertical="center" wrapText="1" indent="6"/>
    </xf>
    <xf numFmtId="164" fontId="2" fillId="0" borderId="9" xfId="20" applyNumberFormat="1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horizontal="left" wrapText="1" indent="9"/>
    </xf>
    <xf numFmtId="164" fontId="0" fillId="0" borderId="9" xfId="20" applyNumberFormat="1" applyFont="1" applyFill="1" applyBorder="1" applyAlignment="1" applyProtection="1">
      <alignment vertical="center" wrapText="1"/>
      <protection locked="0"/>
    </xf>
    <xf numFmtId="0" fontId="0" fillId="0" borderId="3" xfId="0" applyFill="1" applyBorder="1" applyAlignment="1">
      <alignment vertical="center"/>
    </xf>
    <xf numFmtId="164" fontId="0" fillId="0" borderId="9" xfId="20" applyNumberFormat="1" applyFont="1" applyFill="1" applyBorder="1" applyAlignment="1">
      <alignment vertical="center"/>
    </xf>
    <xf numFmtId="0" fontId="0" fillId="0" borderId="10" xfId="0" applyFill="1" applyBorder="1"/>
    <xf numFmtId="0" fontId="2" fillId="2" borderId="11" xfId="0" applyFont="1" applyFill="1" applyBorder="1" applyAlignment="1">
      <alignment horizontal="center" vertical="center" wrapText="1"/>
    </xf>
    <xf numFmtId="164" fontId="2" fillId="0" borderId="9" xfId="20" applyNumberFormat="1" applyFont="1" applyFill="1" applyBorder="1" applyAlignment="1" applyProtection="1">
      <alignment horizontal="right" vertical="center"/>
      <protection locked="0"/>
    </xf>
    <xf numFmtId="164" fontId="0" fillId="0" borderId="9" xfId="20" applyNumberFormat="1" applyFont="1" applyFill="1" applyBorder="1" applyAlignment="1" applyProtection="1">
      <alignment horizontal="right" vertical="center"/>
      <protection locked="0"/>
    </xf>
    <xf numFmtId="164" fontId="0" fillId="0" borderId="9" xfId="2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indent="3"/>
    </xf>
    <xf numFmtId="164" fontId="2" fillId="0" borderId="9" xfId="2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20" applyFont="1" applyFill="1" applyBorder="1" applyAlignment="1">
      <alignment horizontal="center" vertical="center" wrapText="1"/>
    </xf>
    <xf numFmtId="43" fontId="2" fillId="2" borderId="4" xfId="20" applyFont="1" applyFill="1" applyBorder="1" applyAlignment="1">
      <alignment horizontal="center" vertical="center" wrapText="1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9525</xdr:rowOff>
    </xdr:from>
    <xdr:to>
      <xdr:col>0</xdr:col>
      <xdr:colOff>1352550</xdr:colOff>
      <xdr:row>5</xdr:row>
      <xdr:rowOff>171450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76225"/>
          <a:ext cx="1333500" cy="923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0</xdr:col>
      <xdr:colOff>1352550</xdr:colOff>
      <xdr:row>5</xdr:row>
      <xdr:rowOff>180975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0"/>
          <a:ext cx="1333500" cy="923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19050</xdr:rowOff>
    </xdr:from>
    <xdr:to>
      <xdr:col>0</xdr:col>
      <xdr:colOff>1343025</xdr:colOff>
      <xdr:row>5</xdr:row>
      <xdr:rowOff>180975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0"/>
          <a:ext cx="1333500" cy="923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0</xdr:col>
      <xdr:colOff>1333500</xdr:colOff>
      <xdr:row>6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1333500" cy="9429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tefany.nunez\ownCloud\Cuenta%20P&#250;blica%202020\2.-Cuenta%20Publica\Informaci&#243;n%20Financiera\InformacionFinanciera%2002-20\LDF_2001%20(imprimir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2"/>
      <sheetName val="F3"/>
      <sheetName val="F4"/>
      <sheetName val="F5"/>
      <sheetName val="F6A"/>
      <sheetName val="F6B"/>
      <sheetName val="F6C"/>
      <sheetName val="F6D"/>
      <sheetName val="F7A"/>
      <sheetName val="F7B"/>
      <sheetName val="F7C"/>
      <sheetName val="F7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1"/>
  <sheetViews>
    <sheetView showGridLines="0" tabSelected="1" view="pageBreakPreview" zoomScaleSheetLayoutView="100" workbookViewId="0" topLeftCell="A1">
      <selection activeCell="H8" sqref="H8"/>
    </sheetView>
  </sheetViews>
  <sheetFormatPr defaultColWidth="11.421875" defaultRowHeight="15"/>
  <cols>
    <col min="1" max="1" width="74.8515625" style="0" customWidth="1"/>
    <col min="2" max="7" width="16.8515625" style="15" bestFit="1" customWidth="1"/>
  </cols>
  <sheetData>
    <row r="1" spans="1:7" ht="21">
      <c r="A1" s="57" t="s">
        <v>0</v>
      </c>
      <c r="B1" s="58"/>
      <c r="C1" s="58"/>
      <c r="D1" s="58"/>
      <c r="E1" s="58"/>
      <c r="F1" s="58"/>
      <c r="G1" s="58"/>
    </row>
    <row r="2" spans="1:7" ht="15">
      <c r="A2" s="59" t="s">
        <v>1</v>
      </c>
      <c r="B2" s="59"/>
      <c r="C2" s="59"/>
      <c r="D2" s="59"/>
      <c r="E2" s="59"/>
      <c r="F2" s="59"/>
      <c r="G2" s="59"/>
    </row>
    <row r="3" spans="1:7" ht="15">
      <c r="A3" s="60" t="s">
        <v>2</v>
      </c>
      <c r="B3" s="60"/>
      <c r="C3" s="60"/>
      <c r="D3" s="60"/>
      <c r="E3" s="60"/>
      <c r="F3" s="60"/>
      <c r="G3" s="60"/>
    </row>
    <row r="4" spans="1:7" ht="15">
      <c r="A4" s="60" t="s">
        <v>3</v>
      </c>
      <c r="B4" s="60"/>
      <c r="C4" s="60"/>
      <c r="D4" s="60"/>
      <c r="E4" s="60"/>
      <c r="F4" s="60"/>
      <c r="G4" s="60"/>
    </row>
    <row r="5" spans="1:7" ht="15">
      <c r="A5" s="61" t="s">
        <v>4</v>
      </c>
      <c r="B5" s="61"/>
      <c r="C5" s="61"/>
      <c r="D5" s="61"/>
      <c r="E5" s="61"/>
      <c r="F5" s="61"/>
      <c r="G5" s="61"/>
    </row>
    <row r="6" spans="1:7" ht="15">
      <c r="A6" s="62" t="s">
        <v>5</v>
      </c>
      <c r="B6" s="62"/>
      <c r="C6" s="62"/>
      <c r="D6" s="62"/>
      <c r="E6" s="62"/>
      <c r="F6" s="62"/>
      <c r="G6" s="62"/>
    </row>
    <row r="7" spans="1:7" ht="15">
      <c r="A7" s="53" t="s">
        <v>6</v>
      </c>
      <c r="B7" s="54" t="s">
        <v>7</v>
      </c>
      <c r="C7" s="54"/>
      <c r="D7" s="54"/>
      <c r="E7" s="54"/>
      <c r="F7" s="54"/>
      <c r="G7" s="55" t="s">
        <v>8</v>
      </c>
    </row>
    <row r="8" spans="1:7" ht="52.5" customHeight="1">
      <c r="A8" s="53"/>
      <c r="B8" s="1" t="s">
        <v>9</v>
      </c>
      <c r="C8" s="1" t="s">
        <v>10</v>
      </c>
      <c r="D8" s="1" t="s">
        <v>11</v>
      </c>
      <c r="E8" s="1" t="s">
        <v>12</v>
      </c>
      <c r="F8" s="1" t="s">
        <v>13</v>
      </c>
      <c r="G8" s="54"/>
    </row>
    <row r="9" spans="1:7" ht="15">
      <c r="A9" s="2" t="s">
        <v>14</v>
      </c>
      <c r="B9" s="3">
        <f>B10+B18+B28+B38+B48+B58+B62+B71+B75</f>
        <v>4462804864.900001</v>
      </c>
      <c r="C9" s="3">
        <f aca="true" t="shared" si="0" ref="C9:F9">C10+C18+C28+C38+C48+C58+C62+C71+C75</f>
        <v>917669243.61</v>
      </c>
      <c r="D9" s="3">
        <f t="shared" si="0"/>
        <v>5380474108.51</v>
      </c>
      <c r="E9" s="3">
        <f t="shared" si="0"/>
        <v>2021987102.8499997</v>
      </c>
      <c r="F9" s="3">
        <f t="shared" si="0"/>
        <v>1998589234.86</v>
      </c>
      <c r="G9" s="3">
        <f>D9-E9</f>
        <v>3358487005.660001</v>
      </c>
    </row>
    <row r="10" spans="1:7" ht="15">
      <c r="A10" s="4" t="s">
        <v>15</v>
      </c>
      <c r="B10" s="5">
        <f>SUM(B11:B17)</f>
        <v>2244513926.0600004</v>
      </c>
      <c r="C10" s="5">
        <f aca="true" t="shared" si="1" ref="C10:F10">SUM(C11:C17)</f>
        <v>30437029.150000006</v>
      </c>
      <c r="D10" s="5">
        <f t="shared" si="1"/>
        <v>2274950955.21</v>
      </c>
      <c r="E10" s="5">
        <f t="shared" si="1"/>
        <v>901092035.9599997</v>
      </c>
      <c r="F10" s="5">
        <f t="shared" si="1"/>
        <v>928954846.7799997</v>
      </c>
      <c r="G10" s="5">
        <f>D10-E10</f>
        <v>1373858919.2500005</v>
      </c>
    </row>
    <row r="11" spans="1:7" ht="15">
      <c r="A11" s="6" t="s">
        <v>16</v>
      </c>
      <c r="B11" s="5">
        <v>1072315961.6599997</v>
      </c>
      <c r="C11" s="5">
        <v>-1898547.8700000031</v>
      </c>
      <c r="D11" s="5">
        <v>1070417413.79</v>
      </c>
      <c r="E11" s="5">
        <v>463796482.84999985</v>
      </c>
      <c r="F11" s="5">
        <v>493738223.30999994</v>
      </c>
      <c r="G11" s="5">
        <f aca="true" t="shared" si="2" ref="G11:G74">D11-E11</f>
        <v>606620930.94</v>
      </c>
    </row>
    <row r="12" spans="1:7" ht="15">
      <c r="A12" s="6" t="s">
        <v>17</v>
      </c>
      <c r="B12" s="5">
        <v>23000000</v>
      </c>
      <c r="C12" s="5">
        <v>-26867.55</v>
      </c>
      <c r="D12" s="5">
        <v>22973132.45</v>
      </c>
      <c r="E12" s="5">
        <v>10581789.22</v>
      </c>
      <c r="F12" s="5">
        <v>11312287.48</v>
      </c>
      <c r="G12" s="5">
        <f t="shared" si="2"/>
        <v>12391343.229999999</v>
      </c>
    </row>
    <row r="13" spans="1:7" ht="15">
      <c r="A13" s="6" t="s">
        <v>18</v>
      </c>
      <c r="B13" s="5">
        <v>267226276.74000016</v>
      </c>
      <c r="C13" s="5">
        <v>8287520.470000003</v>
      </c>
      <c r="D13" s="5">
        <v>275513797.21</v>
      </c>
      <c r="E13" s="5">
        <v>60002193.539999984</v>
      </c>
      <c r="F13" s="5">
        <v>63216066.38000004</v>
      </c>
      <c r="G13" s="5">
        <f t="shared" si="2"/>
        <v>215511603.67</v>
      </c>
    </row>
    <row r="14" spans="1:7" ht="15">
      <c r="A14" s="6" t="s">
        <v>19</v>
      </c>
      <c r="B14" s="5">
        <v>228968643.40000007</v>
      </c>
      <c r="C14" s="5">
        <v>1624395.1600000053</v>
      </c>
      <c r="D14" s="5">
        <v>230593038.56</v>
      </c>
      <c r="E14" s="5">
        <v>81801048.24</v>
      </c>
      <c r="F14" s="5">
        <v>64922383.75</v>
      </c>
      <c r="G14" s="5">
        <f t="shared" si="2"/>
        <v>148791990.32</v>
      </c>
    </row>
    <row r="15" spans="1:7" ht="15">
      <c r="A15" s="6" t="s">
        <v>20</v>
      </c>
      <c r="B15" s="5">
        <v>653003044.2600002</v>
      </c>
      <c r="C15" s="5">
        <v>22450528.94</v>
      </c>
      <c r="D15" s="5">
        <v>675453573.2000002</v>
      </c>
      <c r="E15" s="5">
        <v>284910522.1099999</v>
      </c>
      <c r="F15" s="5">
        <v>295765885.8599997</v>
      </c>
      <c r="G15" s="5">
        <f t="shared" si="2"/>
        <v>390543051.0900003</v>
      </c>
    </row>
    <row r="16" spans="1:7" ht="15">
      <c r="A16" s="6" t="s">
        <v>21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f t="shared" si="2"/>
        <v>0</v>
      </c>
    </row>
    <row r="17" spans="1:7" ht="15">
      <c r="A17" s="6" t="s">
        <v>22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f t="shared" si="2"/>
        <v>0</v>
      </c>
    </row>
    <row r="18" spans="1:7" ht="15">
      <c r="A18" s="4" t="s">
        <v>23</v>
      </c>
      <c r="B18" s="5">
        <f>SUM(B19:B27)</f>
        <v>187151683.06</v>
      </c>
      <c r="C18" s="5">
        <f aca="true" t="shared" si="3" ref="C18:F18">SUM(C19:C27)</f>
        <v>35626724.660000004</v>
      </c>
      <c r="D18" s="5">
        <f t="shared" si="3"/>
        <v>222778407.71999997</v>
      </c>
      <c r="E18" s="5">
        <f t="shared" si="3"/>
        <v>84643078.06</v>
      </c>
      <c r="F18" s="5">
        <f t="shared" si="3"/>
        <v>79745935.21999998</v>
      </c>
      <c r="G18" s="5">
        <f t="shared" si="2"/>
        <v>138135329.65999997</v>
      </c>
    </row>
    <row r="19" spans="1:7" ht="15">
      <c r="A19" s="6" t="s">
        <v>24</v>
      </c>
      <c r="B19" s="5">
        <v>22852259.32</v>
      </c>
      <c r="C19" s="5">
        <v>1527239.65</v>
      </c>
      <c r="D19" s="5">
        <v>24379498.969999995</v>
      </c>
      <c r="E19" s="5">
        <v>10874820.939999992</v>
      </c>
      <c r="F19" s="5">
        <v>10750747.239999993</v>
      </c>
      <c r="G19" s="5">
        <f t="shared" si="2"/>
        <v>13504678.030000003</v>
      </c>
    </row>
    <row r="20" spans="1:7" ht="15">
      <c r="A20" s="6" t="s">
        <v>25</v>
      </c>
      <c r="B20" s="5">
        <v>18358691.4</v>
      </c>
      <c r="C20" s="5">
        <v>414039.3600000001</v>
      </c>
      <c r="D20" s="5">
        <v>18772730.759999998</v>
      </c>
      <c r="E20" s="5">
        <v>5196644.969999998</v>
      </c>
      <c r="F20" s="5">
        <v>5171460.429999999</v>
      </c>
      <c r="G20" s="5">
        <f t="shared" si="2"/>
        <v>13576085.79</v>
      </c>
    </row>
    <row r="21" spans="1:7" ht="15">
      <c r="A21" s="6" t="s">
        <v>26</v>
      </c>
      <c r="B21" s="5">
        <v>294399.95999999996</v>
      </c>
      <c r="C21" s="5">
        <v>-62817.12</v>
      </c>
      <c r="D21" s="5">
        <v>231582.84</v>
      </c>
      <c r="E21" s="5">
        <v>229568.32</v>
      </c>
      <c r="F21" s="5">
        <v>229568.32</v>
      </c>
      <c r="G21" s="5">
        <f t="shared" si="2"/>
        <v>2014.5199999999895</v>
      </c>
    </row>
    <row r="22" spans="1:7" ht="15">
      <c r="A22" s="6" t="s">
        <v>27</v>
      </c>
      <c r="B22" s="5">
        <v>11744251.08</v>
      </c>
      <c r="C22" s="5">
        <v>18074053.750000004</v>
      </c>
      <c r="D22" s="5">
        <v>29818304.829999994</v>
      </c>
      <c r="E22" s="5">
        <v>7395803.64</v>
      </c>
      <c r="F22" s="5">
        <v>6229717.580000001</v>
      </c>
      <c r="G22" s="5">
        <f t="shared" si="2"/>
        <v>22422501.189999994</v>
      </c>
    </row>
    <row r="23" spans="1:7" ht="15">
      <c r="A23" s="6" t="s">
        <v>28</v>
      </c>
      <c r="B23" s="5">
        <v>6760214.47</v>
      </c>
      <c r="C23" s="5">
        <v>2352729.1700000004</v>
      </c>
      <c r="D23" s="5">
        <v>9112943.64</v>
      </c>
      <c r="E23" s="5">
        <v>1072376.17</v>
      </c>
      <c r="F23" s="5">
        <v>972700.2</v>
      </c>
      <c r="G23" s="5">
        <f t="shared" si="2"/>
        <v>8040567.470000001</v>
      </c>
    </row>
    <row r="24" spans="1:7" ht="15">
      <c r="A24" s="6" t="s">
        <v>29</v>
      </c>
      <c r="B24" s="5">
        <v>36536680.489999995</v>
      </c>
      <c r="C24" s="5">
        <v>100921.99999999985</v>
      </c>
      <c r="D24" s="5">
        <v>36637602.49</v>
      </c>
      <c r="E24" s="5">
        <v>22249154.809999995</v>
      </c>
      <c r="F24" s="5">
        <v>20851070.039999995</v>
      </c>
      <c r="G24" s="5">
        <f t="shared" si="2"/>
        <v>14388447.680000007</v>
      </c>
    </row>
    <row r="25" spans="1:7" ht="15">
      <c r="A25" s="6" t="s">
        <v>30</v>
      </c>
      <c r="B25" s="5">
        <v>18288925.390000004</v>
      </c>
      <c r="C25" s="5">
        <v>6216356.189999998</v>
      </c>
      <c r="D25" s="5">
        <v>24505281.57999999</v>
      </c>
      <c r="E25" s="5">
        <v>7334202.200000001</v>
      </c>
      <c r="F25" s="5">
        <v>7278242.400000001</v>
      </c>
      <c r="G25" s="5">
        <f t="shared" si="2"/>
        <v>17171079.379999988</v>
      </c>
    </row>
    <row r="26" spans="1:7" ht="15">
      <c r="A26" s="6" t="s">
        <v>31</v>
      </c>
      <c r="B26" s="5">
        <v>360820</v>
      </c>
      <c r="C26" s="5">
        <v>852306.56</v>
      </c>
      <c r="D26" s="5">
        <v>1213126.56</v>
      </c>
      <c r="E26" s="5">
        <v>136411.94</v>
      </c>
      <c r="F26" s="5">
        <v>117271.94</v>
      </c>
      <c r="G26" s="5">
        <f t="shared" si="2"/>
        <v>1076714.62</v>
      </c>
    </row>
    <row r="27" spans="1:7" ht="15">
      <c r="A27" s="6" t="s">
        <v>32</v>
      </c>
      <c r="B27" s="5">
        <v>71955440.95</v>
      </c>
      <c r="C27" s="5">
        <v>6151895.1000000015</v>
      </c>
      <c r="D27" s="5">
        <v>78107336.05</v>
      </c>
      <c r="E27" s="5">
        <v>30154095.070000008</v>
      </c>
      <c r="F27" s="5">
        <v>28145157.070000004</v>
      </c>
      <c r="G27" s="5">
        <f t="shared" si="2"/>
        <v>47953240.97999999</v>
      </c>
    </row>
    <row r="28" spans="1:7" ht="15">
      <c r="A28" s="4" t="s">
        <v>33</v>
      </c>
      <c r="B28" s="5">
        <f>SUM(B29:B37)</f>
        <v>906294563.8100002</v>
      </c>
      <c r="C28" s="5">
        <f aca="true" t="shared" si="4" ref="C28:F28">SUM(C29:C37)</f>
        <v>48394397.72000001</v>
      </c>
      <c r="D28" s="5">
        <f t="shared" si="4"/>
        <v>954688961.5300002</v>
      </c>
      <c r="E28" s="5">
        <f t="shared" si="4"/>
        <v>299094387.78000003</v>
      </c>
      <c r="F28" s="5">
        <f t="shared" si="4"/>
        <v>293179529.39000005</v>
      </c>
      <c r="G28" s="5">
        <f t="shared" si="2"/>
        <v>655594573.7500002</v>
      </c>
    </row>
    <row r="29" spans="1:7" ht="15">
      <c r="A29" s="6" t="s">
        <v>34</v>
      </c>
      <c r="B29" s="5">
        <v>337341690.32</v>
      </c>
      <c r="C29" s="5">
        <v>17498142.77</v>
      </c>
      <c r="D29" s="5">
        <v>354839833.09000003</v>
      </c>
      <c r="E29" s="5">
        <v>125682263.38000004</v>
      </c>
      <c r="F29" s="5">
        <v>124713717.13000003</v>
      </c>
      <c r="G29" s="5">
        <f t="shared" si="2"/>
        <v>229157569.70999998</v>
      </c>
    </row>
    <row r="30" spans="1:7" ht="15">
      <c r="A30" s="6" t="s">
        <v>35</v>
      </c>
      <c r="B30" s="5">
        <v>41754079.120000005</v>
      </c>
      <c r="C30" s="5">
        <v>6196205.360000001</v>
      </c>
      <c r="D30" s="5">
        <v>47950284.48</v>
      </c>
      <c r="E30" s="5">
        <v>18253864.339999996</v>
      </c>
      <c r="F30" s="5">
        <v>18076473.389999997</v>
      </c>
      <c r="G30" s="5">
        <f t="shared" si="2"/>
        <v>29696420.14</v>
      </c>
    </row>
    <row r="31" spans="1:7" ht="15">
      <c r="A31" s="6" t="s">
        <v>36</v>
      </c>
      <c r="B31" s="5">
        <v>138757696.54999998</v>
      </c>
      <c r="C31" s="5">
        <v>28831444.590000004</v>
      </c>
      <c r="D31" s="5">
        <v>167589141.13999993</v>
      </c>
      <c r="E31" s="5">
        <v>33469978.600000005</v>
      </c>
      <c r="F31" s="5">
        <v>32922171.500000007</v>
      </c>
      <c r="G31" s="5">
        <f t="shared" si="2"/>
        <v>134119162.53999992</v>
      </c>
    </row>
    <row r="32" spans="1:7" ht="15">
      <c r="A32" s="6" t="s">
        <v>37</v>
      </c>
      <c r="B32" s="5">
        <v>28548051.939999998</v>
      </c>
      <c r="C32" s="5">
        <v>243429.5999999996</v>
      </c>
      <c r="D32" s="5">
        <v>28791481.54000001</v>
      </c>
      <c r="E32" s="5">
        <v>18898935.720000003</v>
      </c>
      <c r="F32" s="5">
        <v>18827713.230000004</v>
      </c>
      <c r="G32" s="5">
        <f t="shared" si="2"/>
        <v>9892545.820000008</v>
      </c>
    </row>
    <row r="33" spans="1:7" ht="15">
      <c r="A33" s="6" t="s">
        <v>38</v>
      </c>
      <c r="B33" s="5">
        <v>134393829.86000004</v>
      </c>
      <c r="C33" s="5">
        <v>1389827.4000000022</v>
      </c>
      <c r="D33" s="5">
        <v>135783657.26000014</v>
      </c>
      <c r="E33" s="5">
        <v>40054581.40000004</v>
      </c>
      <c r="F33" s="5">
        <v>38598205.31000005</v>
      </c>
      <c r="G33" s="5">
        <f t="shared" si="2"/>
        <v>95729075.8600001</v>
      </c>
    </row>
    <row r="34" spans="1:7" ht="15">
      <c r="A34" s="6" t="s">
        <v>39</v>
      </c>
      <c r="B34" s="5">
        <v>95055948.16999999</v>
      </c>
      <c r="C34" s="5">
        <v>-1411333.2100000004</v>
      </c>
      <c r="D34" s="5">
        <v>93644614.96</v>
      </c>
      <c r="E34" s="5">
        <v>33743804.76</v>
      </c>
      <c r="F34" s="5">
        <v>31307183.419999998</v>
      </c>
      <c r="G34" s="5">
        <f t="shared" si="2"/>
        <v>59900810.199999996</v>
      </c>
    </row>
    <row r="35" spans="1:7" ht="15">
      <c r="A35" s="6" t="s">
        <v>40</v>
      </c>
      <c r="B35" s="5">
        <v>4387288.95</v>
      </c>
      <c r="C35" s="5">
        <v>-2167670.63</v>
      </c>
      <c r="D35" s="5">
        <v>2219618.32</v>
      </c>
      <c r="E35" s="5">
        <v>434123.63000000006</v>
      </c>
      <c r="F35" s="5">
        <v>422121.92000000004</v>
      </c>
      <c r="G35" s="5">
        <f t="shared" si="2"/>
        <v>1785494.6899999997</v>
      </c>
    </row>
    <row r="36" spans="1:7" ht="15">
      <c r="A36" s="6" t="s">
        <v>41</v>
      </c>
      <c r="B36" s="5">
        <v>46067932.88</v>
      </c>
      <c r="C36" s="5">
        <v>-7717735.64</v>
      </c>
      <c r="D36" s="5">
        <v>38350197.239999995</v>
      </c>
      <c r="E36" s="5">
        <v>6213764.36</v>
      </c>
      <c r="F36" s="5">
        <v>6114177.23</v>
      </c>
      <c r="G36" s="5">
        <f t="shared" si="2"/>
        <v>32136432.879999995</v>
      </c>
    </row>
    <row r="37" spans="1:7" ht="15">
      <c r="A37" s="6" t="s">
        <v>42</v>
      </c>
      <c r="B37" s="5">
        <v>79988046.02000006</v>
      </c>
      <c r="C37" s="5">
        <v>5532087.480000001</v>
      </c>
      <c r="D37" s="5">
        <v>85520133.5</v>
      </c>
      <c r="E37" s="5">
        <v>22343071.58999999</v>
      </c>
      <c r="F37" s="5">
        <v>22197766.259999994</v>
      </c>
      <c r="G37" s="5">
        <f t="shared" si="2"/>
        <v>63177061.91000001</v>
      </c>
    </row>
    <row r="38" spans="1:7" ht="15">
      <c r="A38" s="4" t="s">
        <v>43</v>
      </c>
      <c r="B38" s="5">
        <f>SUM(B39:B47)</f>
        <v>657623203.92</v>
      </c>
      <c r="C38" s="5">
        <f aca="true" t="shared" si="5" ref="C38:F38">SUM(C39:C47)</f>
        <v>279305941.58000004</v>
      </c>
      <c r="D38" s="5">
        <f t="shared" si="5"/>
        <v>936929145.5000001</v>
      </c>
      <c r="E38" s="5">
        <f t="shared" si="5"/>
        <v>509876584.49000007</v>
      </c>
      <c r="F38" s="5">
        <f t="shared" si="5"/>
        <v>482276101.19000006</v>
      </c>
      <c r="G38" s="5">
        <f t="shared" si="2"/>
        <v>427052561.01000005</v>
      </c>
    </row>
    <row r="39" spans="1:7" ht="15">
      <c r="A39" s="6" t="s">
        <v>44</v>
      </c>
      <c r="B39" s="5">
        <v>4074908.82</v>
      </c>
      <c r="C39" s="5">
        <v>0</v>
      </c>
      <c r="D39" s="5">
        <v>4074908.82</v>
      </c>
      <c r="E39" s="5">
        <v>3116990.62</v>
      </c>
      <c r="F39" s="5">
        <v>3116990.62</v>
      </c>
      <c r="G39" s="5">
        <f t="shared" si="2"/>
        <v>957918.1999999997</v>
      </c>
    </row>
    <row r="40" spans="1:7" ht="15">
      <c r="A40" s="6" t="s">
        <v>45</v>
      </c>
      <c r="B40" s="5">
        <v>526407353.9699999</v>
      </c>
      <c r="C40" s="5">
        <v>87104399.55000003</v>
      </c>
      <c r="D40" s="5">
        <v>613511753.5200001</v>
      </c>
      <c r="E40" s="5">
        <v>328789580.22</v>
      </c>
      <c r="F40" s="5">
        <v>310780536.13</v>
      </c>
      <c r="G40" s="5">
        <f t="shared" si="2"/>
        <v>284722173.3000001</v>
      </c>
    </row>
    <row r="41" spans="1:7" ht="15">
      <c r="A41" s="6" t="s">
        <v>46</v>
      </c>
      <c r="B41" s="5">
        <v>55918231.27</v>
      </c>
      <c r="C41" s="5">
        <v>146115344.34</v>
      </c>
      <c r="D41" s="5">
        <v>202033575.60999998</v>
      </c>
      <c r="E41" s="5">
        <v>128532625.51</v>
      </c>
      <c r="F41" s="5">
        <v>124604312.16000001</v>
      </c>
      <c r="G41" s="5">
        <f t="shared" si="2"/>
        <v>73500950.09999998</v>
      </c>
    </row>
    <row r="42" spans="1:7" ht="15">
      <c r="A42" s="6" t="s">
        <v>47</v>
      </c>
      <c r="B42" s="5">
        <v>70137373.72</v>
      </c>
      <c r="C42" s="5">
        <v>43606427.21000001</v>
      </c>
      <c r="D42" s="5">
        <v>113743800.92999999</v>
      </c>
      <c r="E42" s="5">
        <v>46459071.099999994</v>
      </c>
      <c r="F42" s="5">
        <v>40795945.24</v>
      </c>
      <c r="G42" s="5">
        <f t="shared" si="2"/>
        <v>67284729.83</v>
      </c>
    </row>
    <row r="43" spans="1:7" ht="15">
      <c r="A43" s="6" t="s">
        <v>48</v>
      </c>
      <c r="B43" s="5">
        <v>1085336.14</v>
      </c>
      <c r="C43" s="5">
        <v>0</v>
      </c>
      <c r="D43" s="5">
        <v>1085336.14</v>
      </c>
      <c r="E43" s="5">
        <v>526046.56</v>
      </c>
      <c r="F43" s="5">
        <v>526046.56</v>
      </c>
      <c r="G43" s="5">
        <f t="shared" si="2"/>
        <v>559289.5799999998</v>
      </c>
    </row>
    <row r="44" spans="1:7" ht="15">
      <c r="A44" s="6" t="s">
        <v>49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f t="shared" si="2"/>
        <v>0</v>
      </c>
    </row>
    <row r="45" spans="1:7" ht="15">
      <c r="A45" s="6" t="s">
        <v>50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f t="shared" si="2"/>
        <v>0</v>
      </c>
    </row>
    <row r="46" spans="1:7" ht="15">
      <c r="A46" s="6" t="s">
        <v>51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f t="shared" si="2"/>
        <v>0</v>
      </c>
    </row>
    <row r="47" spans="1:7" ht="15">
      <c r="A47" s="6" t="s">
        <v>52</v>
      </c>
      <c r="B47" s="5">
        <v>0</v>
      </c>
      <c r="C47" s="5">
        <v>2479770.48</v>
      </c>
      <c r="D47" s="5">
        <v>2479770.48</v>
      </c>
      <c r="E47" s="5">
        <v>2452270.48</v>
      </c>
      <c r="F47" s="5">
        <v>2452270.48</v>
      </c>
      <c r="G47" s="5">
        <f t="shared" si="2"/>
        <v>27500</v>
      </c>
    </row>
    <row r="48" spans="1:7" ht="15">
      <c r="A48" s="4" t="s">
        <v>53</v>
      </c>
      <c r="B48" s="5">
        <f>SUM(B49:B57)</f>
        <v>82630201.75999999</v>
      </c>
      <c r="C48" s="5">
        <f aca="true" t="shared" si="6" ref="C48:F48">SUM(C49:C57)</f>
        <v>78798643.60000001</v>
      </c>
      <c r="D48" s="5">
        <f t="shared" si="6"/>
        <v>161428845.36</v>
      </c>
      <c r="E48" s="5">
        <f t="shared" si="6"/>
        <v>18295737.959999997</v>
      </c>
      <c r="F48" s="5">
        <f t="shared" si="6"/>
        <v>18031750.39</v>
      </c>
      <c r="G48" s="5">
        <f t="shared" si="2"/>
        <v>143133107.4</v>
      </c>
    </row>
    <row r="49" spans="1:7" ht="15">
      <c r="A49" s="6" t="s">
        <v>54</v>
      </c>
      <c r="B49" s="5">
        <v>24193408.069999997</v>
      </c>
      <c r="C49" s="5">
        <v>7696636.410000001</v>
      </c>
      <c r="D49" s="5">
        <v>31890044.48</v>
      </c>
      <c r="E49" s="5">
        <v>10669894.329999998</v>
      </c>
      <c r="F49" s="5">
        <v>10407196.760000002</v>
      </c>
      <c r="G49" s="5">
        <f t="shared" si="2"/>
        <v>21220150.150000002</v>
      </c>
    </row>
    <row r="50" spans="1:7" ht="15">
      <c r="A50" s="6" t="s">
        <v>55</v>
      </c>
      <c r="B50" s="5">
        <v>2968534</v>
      </c>
      <c r="C50" s="5">
        <v>259519.25999999995</v>
      </c>
      <c r="D50" s="5">
        <v>3228053.2600000002</v>
      </c>
      <c r="E50" s="5">
        <v>484017.0399999999</v>
      </c>
      <c r="F50" s="5">
        <v>484017.0399999999</v>
      </c>
      <c r="G50" s="5">
        <f t="shared" si="2"/>
        <v>2744036.22</v>
      </c>
    </row>
    <row r="51" spans="1:7" ht="15">
      <c r="A51" s="6" t="s">
        <v>56</v>
      </c>
      <c r="B51" s="5">
        <v>1085038</v>
      </c>
      <c r="C51" s="5">
        <v>60671.009999999995</v>
      </c>
      <c r="D51" s="5">
        <v>1145709.01</v>
      </c>
      <c r="E51" s="5">
        <v>239756.16999999998</v>
      </c>
      <c r="F51" s="5">
        <v>239756.16999999998</v>
      </c>
      <c r="G51" s="5">
        <f t="shared" si="2"/>
        <v>905952.8400000001</v>
      </c>
    </row>
    <row r="52" spans="1:7" ht="15">
      <c r="A52" s="6" t="s">
        <v>57</v>
      </c>
      <c r="B52" s="5">
        <v>22080000</v>
      </c>
      <c r="C52" s="5">
        <v>-3235960.9700000007</v>
      </c>
      <c r="D52" s="5">
        <v>18844039.03</v>
      </c>
      <c r="E52" s="5">
        <v>0</v>
      </c>
      <c r="F52" s="5">
        <v>0</v>
      </c>
      <c r="G52" s="5">
        <f t="shared" si="2"/>
        <v>18844039.03</v>
      </c>
    </row>
    <row r="53" spans="1:7" ht="15">
      <c r="A53" s="6" t="s">
        <v>58</v>
      </c>
      <c r="B53" s="5">
        <v>112183.5</v>
      </c>
      <c r="C53" s="5">
        <v>122092.5</v>
      </c>
      <c r="D53" s="5">
        <v>234276</v>
      </c>
      <c r="E53" s="5">
        <v>128760</v>
      </c>
      <c r="F53" s="5">
        <v>128760</v>
      </c>
      <c r="G53" s="5">
        <f t="shared" si="2"/>
        <v>105516</v>
      </c>
    </row>
    <row r="54" spans="1:7" ht="15">
      <c r="A54" s="6" t="s">
        <v>59</v>
      </c>
      <c r="B54" s="5">
        <v>23090481.84</v>
      </c>
      <c r="C54" s="5">
        <v>5861587.929999998</v>
      </c>
      <c r="D54" s="5">
        <v>28952069.77</v>
      </c>
      <c r="E54" s="5">
        <v>4198611.57</v>
      </c>
      <c r="F54" s="5">
        <v>4197321.57</v>
      </c>
      <c r="G54" s="5">
        <f t="shared" si="2"/>
        <v>24753458.2</v>
      </c>
    </row>
    <row r="55" spans="1:7" ht="15">
      <c r="A55" s="6" t="s">
        <v>60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f t="shared" si="2"/>
        <v>0</v>
      </c>
    </row>
    <row r="56" spans="1:7" ht="15">
      <c r="A56" s="6" t="s">
        <v>61</v>
      </c>
      <c r="B56" s="5">
        <v>0</v>
      </c>
      <c r="C56" s="5">
        <v>115000</v>
      </c>
      <c r="D56" s="5">
        <v>115000</v>
      </c>
      <c r="E56" s="5">
        <v>0</v>
      </c>
      <c r="F56" s="5">
        <v>0</v>
      </c>
      <c r="G56" s="5">
        <f t="shared" si="2"/>
        <v>115000</v>
      </c>
    </row>
    <row r="57" spans="1:7" ht="15">
      <c r="A57" s="6" t="s">
        <v>62</v>
      </c>
      <c r="B57" s="5">
        <v>9100556.350000001</v>
      </c>
      <c r="C57" s="5">
        <v>67919097.46000001</v>
      </c>
      <c r="D57" s="5">
        <v>77019653.81</v>
      </c>
      <c r="E57" s="5">
        <v>2574698.8499999996</v>
      </c>
      <c r="F57" s="5">
        <v>2574698.8499999996</v>
      </c>
      <c r="G57" s="5">
        <f t="shared" si="2"/>
        <v>74444954.96000001</v>
      </c>
    </row>
    <row r="58" spans="1:7" ht="15">
      <c r="A58" s="4" t="s">
        <v>63</v>
      </c>
      <c r="B58" s="5">
        <f>SUM(B59:B61)</f>
        <v>384291286.29</v>
      </c>
      <c r="C58" s="5">
        <f aca="true" t="shared" si="7" ref="C58:F58">SUM(C59:C61)</f>
        <v>436350934.59999996</v>
      </c>
      <c r="D58" s="5">
        <f t="shared" si="7"/>
        <v>820642220.89</v>
      </c>
      <c r="E58" s="5">
        <f t="shared" si="7"/>
        <v>207887290.39999995</v>
      </c>
      <c r="F58" s="5">
        <f t="shared" si="7"/>
        <v>195303083.68999994</v>
      </c>
      <c r="G58" s="5">
        <f t="shared" si="2"/>
        <v>612754930.49</v>
      </c>
    </row>
    <row r="59" spans="1:7" ht="15">
      <c r="A59" s="6" t="s">
        <v>64</v>
      </c>
      <c r="B59" s="5">
        <v>321591286.29</v>
      </c>
      <c r="C59" s="5">
        <v>193718330.34000006</v>
      </c>
      <c r="D59" s="5">
        <v>515309616.62999994</v>
      </c>
      <c r="E59" s="5">
        <v>149731511.94999996</v>
      </c>
      <c r="F59" s="5">
        <v>140898446.65999997</v>
      </c>
      <c r="G59" s="5">
        <f t="shared" si="2"/>
        <v>365578104.67999995</v>
      </c>
    </row>
    <row r="60" spans="1:7" ht="15">
      <c r="A60" s="6" t="s">
        <v>65</v>
      </c>
      <c r="B60" s="5">
        <v>62700000</v>
      </c>
      <c r="C60" s="5">
        <v>242452215.42999995</v>
      </c>
      <c r="D60" s="5">
        <v>305152215.42999995</v>
      </c>
      <c r="E60" s="5">
        <v>57975389.629999995</v>
      </c>
      <c r="F60" s="5">
        <v>54224248.209999986</v>
      </c>
      <c r="G60" s="5">
        <f t="shared" si="2"/>
        <v>247176825.79999995</v>
      </c>
    </row>
    <row r="61" spans="1:7" ht="15">
      <c r="A61" s="6" t="s">
        <v>66</v>
      </c>
      <c r="B61" s="5">
        <v>0</v>
      </c>
      <c r="C61" s="5">
        <v>180388.83</v>
      </c>
      <c r="D61" s="5">
        <v>180388.83</v>
      </c>
      <c r="E61" s="5">
        <v>180388.82</v>
      </c>
      <c r="F61" s="5">
        <v>180388.82</v>
      </c>
      <c r="G61" s="5">
        <f t="shared" si="2"/>
        <v>0.009999999980209395</v>
      </c>
    </row>
    <row r="62" spans="1:7" ht="15">
      <c r="A62" s="4" t="s">
        <v>67</v>
      </c>
      <c r="B62" s="5">
        <f>SUM(B63:B70)</f>
        <v>300000</v>
      </c>
      <c r="C62" s="5">
        <f aca="true" t="shared" si="8" ref="C62:F62">SUM(C63:C70)</f>
        <v>8755572.3</v>
      </c>
      <c r="D62" s="5">
        <f t="shared" si="8"/>
        <v>9055572.3</v>
      </c>
      <c r="E62" s="5">
        <f t="shared" si="8"/>
        <v>1097988.2</v>
      </c>
      <c r="F62" s="5">
        <f t="shared" si="8"/>
        <v>1097988.2</v>
      </c>
      <c r="G62" s="5">
        <f t="shared" si="2"/>
        <v>7957584.100000001</v>
      </c>
    </row>
    <row r="63" spans="1:7" ht="15">
      <c r="A63" s="6" t="s">
        <v>68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f t="shared" si="2"/>
        <v>0</v>
      </c>
    </row>
    <row r="64" spans="1:7" ht="15">
      <c r="A64" s="6" t="s">
        <v>69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f t="shared" si="2"/>
        <v>0</v>
      </c>
    </row>
    <row r="65" spans="1:7" ht="15">
      <c r="A65" s="6" t="s">
        <v>70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f t="shared" si="2"/>
        <v>0</v>
      </c>
    </row>
    <row r="66" spans="1:7" ht="15">
      <c r="A66" s="6" t="s">
        <v>71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f t="shared" si="2"/>
        <v>0</v>
      </c>
    </row>
    <row r="67" spans="1:7" ht="15">
      <c r="A67" s="6" t="s">
        <v>72</v>
      </c>
      <c r="B67" s="5">
        <v>300000</v>
      </c>
      <c r="C67" s="5">
        <v>1000702.6</v>
      </c>
      <c r="D67" s="5">
        <v>1300702.6</v>
      </c>
      <c r="E67" s="5">
        <v>1097988.2</v>
      </c>
      <c r="F67" s="5">
        <v>1097988.2</v>
      </c>
      <c r="G67" s="5">
        <f t="shared" si="2"/>
        <v>202714.40000000014</v>
      </c>
    </row>
    <row r="68" spans="1:7" ht="15">
      <c r="A68" s="6" t="s">
        <v>73</v>
      </c>
      <c r="B68" s="5"/>
      <c r="C68" s="5"/>
      <c r="D68" s="5"/>
      <c r="E68" s="5"/>
      <c r="F68" s="5"/>
      <c r="G68" s="5"/>
    </row>
    <row r="69" spans="1:7" ht="15">
      <c r="A69" s="6" t="s">
        <v>74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f t="shared" si="2"/>
        <v>0</v>
      </c>
    </row>
    <row r="70" spans="1:7" ht="15">
      <c r="A70" s="6" t="s">
        <v>75</v>
      </c>
      <c r="B70" s="5">
        <v>0</v>
      </c>
      <c r="C70" s="5">
        <v>7754869.7</v>
      </c>
      <c r="D70" s="5">
        <v>7754869.7</v>
      </c>
      <c r="E70" s="5">
        <v>0</v>
      </c>
      <c r="F70" s="5">
        <v>0</v>
      </c>
      <c r="G70" s="5">
        <f t="shared" si="2"/>
        <v>7754869.7</v>
      </c>
    </row>
    <row r="71" spans="1:7" ht="15">
      <c r="A71" s="4" t="s">
        <v>76</v>
      </c>
      <c r="B71" s="5">
        <f>SUM(B72:B74)</f>
        <v>0</v>
      </c>
      <c r="C71" s="5">
        <f aca="true" t="shared" si="9" ref="C71:F71">SUM(C72:C74)</f>
        <v>0</v>
      </c>
      <c r="D71" s="5">
        <f t="shared" si="9"/>
        <v>0</v>
      </c>
      <c r="E71" s="5">
        <f t="shared" si="9"/>
        <v>0</v>
      </c>
      <c r="F71" s="5">
        <f t="shared" si="9"/>
        <v>0</v>
      </c>
      <c r="G71" s="5">
        <f t="shared" si="2"/>
        <v>0</v>
      </c>
    </row>
    <row r="72" spans="1:7" ht="15">
      <c r="A72" s="6" t="s">
        <v>77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f t="shared" si="2"/>
        <v>0</v>
      </c>
    </row>
    <row r="73" spans="1:7" ht="15">
      <c r="A73" s="6" t="s">
        <v>78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f t="shared" si="2"/>
        <v>0</v>
      </c>
    </row>
    <row r="74" spans="1:7" ht="15">
      <c r="A74" s="6" t="s">
        <v>79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f t="shared" si="2"/>
        <v>0</v>
      </c>
    </row>
    <row r="75" spans="1:7" ht="15">
      <c r="A75" s="4" t="s">
        <v>80</v>
      </c>
      <c r="B75" s="5">
        <f>SUM(B76:B82)</f>
        <v>0</v>
      </c>
      <c r="C75" s="5">
        <f aca="true" t="shared" si="10" ref="C75:F75">SUM(C76:C82)</f>
        <v>0</v>
      </c>
      <c r="D75" s="5">
        <f t="shared" si="10"/>
        <v>0</v>
      </c>
      <c r="E75" s="5">
        <f t="shared" si="10"/>
        <v>0</v>
      </c>
      <c r="F75" s="5">
        <f t="shared" si="10"/>
        <v>0</v>
      </c>
      <c r="G75" s="5">
        <f aca="true" t="shared" si="11" ref="G75:G82">D75-E75</f>
        <v>0</v>
      </c>
    </row>
    <row r="76" spans="1:7" ht="15">
      <c r="A76" s="6" t="s">
        <v>81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f t="shared" si="11"/>
        <v>0</v>
      </c>
    </row>
    <row r="77" spans="1:7" ht="15">
      <c r="A77" s="6" t="s">
        <v>82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f t="shared" si="11"/>
        <v>0</v>
      </c>
    </row>
    <row r="78" spans="1:7" ht="15">
      <c r="A78" s="6" t="s">
        <v>83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f t="shared" si="11"/>
        <v>0</v>
      </c>
    </row>
    <row r="79" spans="1:7" ht="15">
      <c r="A79" s="6" t="s">
        <v>84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f t="shared" si="11"/>
        <v>0</v>
      </c>
    </row>
    <row r="80" spans="1:7" ht="15">
      <c r="A80" s="6" t="s">
        <v>85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f t="shared" si="11"/>
        <v>0</v>
      </c>
    </row>
    <row r="81" spans="1:7" ht="15">
      <c r="A81" s="6" t="s">
        <v>86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f t="shared" si="11"/>
        <v>0</v>
      </c>
    </row>
    <row r="82" spans="1:7" ht="15">
      <c r="A82" s="6" t="s">
        <v>87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f t="shared" si="11"/>
        <v>0</v>
      </c>
    </row>
    <row r="83" spans="1:7" ht="15">
      <c r="A83" s="7"/>
      <c r="B83" s="8"/>
      <c r="C83" s="8"/>
      <c r="D83" s="8"/>
      <c r="E83" s="8"/>
      <c r="F83" s="8"/>
      <c r="G83" s="8"/>
    </row>
    <row r="84" spans="1:7" ht="15">
      <c r="A84" s="9" t="s">
        <v>88</v>
      </c>
      <c r="B84" s="3">
        <f>B85+B93+B103+B113+B123+B137+B133+B146+B150</f>
        <v>1544606299.54</v>
      </c>
      <c r="C84" s="3">
        <f aca="true" t="shared" si="12" ref="C84:F84">C85+C93+C103+C113+C123+C137+C133+C146+C150</f>
        <v>257126241.17000002</v>
      </c>
      <c r="D84" s="3">
        <f t="shared" si="12"/>
        <v>1801732540.71</v>
      </c>
      <c r="E84" s="3">
        <f t="shared" si="12"/>
        <v>626454803.1899999</v>
      </c>
      <c r="F84" s="3">
        <f t="shared" si="12"/>
        <v>582833146.92</v>
      </c>
      <c r="G84" s="3">
        <f>D84-E84</f>
        <v>1175277737.52</v>
      </c>
    </row>
    <row r="85" spans="1:7" ht="15">
      <c r="A85" s="4" t="s">
        <v>15</v>
      </c>
      <c r="B85" s="5">
        <f>SUM(B86:B92)</f>
        <v>258394894.98999998</v>
      </c>
      <c r="C85" s="5">
        <f aca="true" t="shared" si="13" ref="C85:F85">SUM(C86:C92)</f>
        <v>-0.30999999959021807</v>
      </c>
      <c r="D85" s="5">
        <f t="shared" si="13"/>
        <v>258394894.68000004</v>
      </c>
      <c r="E85" s="5">
        <f t="shared" si="13"/>
        <v>116180397.37000002</v>
      </c>
      <c r="F85" s="5">
        <f t="shared" si="13"/>
        <v>87707552.4</v>
      </c>
      <c r="G85" s="5">
        <f>D85-E85</f>
        <v>142214497.31</v>
      </c>
    </row>
    <row r="86" spans="1:7" ht="15">
      <c r="A86" s="6" t="s">
        <v>16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f aca="true" t="shared" si="14" ref="G86:G142">D86-E86</f>
        <v>0</v>
      </c>
    </row>
    <row r="87" spans="1:7" ht="15">
      <c r="A87" s="6" t="s">
        <v>17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f t="shared" si="14"/>
        <v>0</v>
      </c>
    </row>
    <row r="88" spans="1:7" ht="15">
      <c r="A88" s="6" t="s">
        <v>18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f t="shared" si="14"/>
        <v>0</v>
      </c>
    </row>
    <row r="89" spans="1:7" ht="15">
      <c r="A89" s="6" t="s">
        <v>19</v>
      </c>
      <c r="B89" s="5">
        <v>258394894.98999998</v>
      </c>
      <c r="C89" s="5">
        <v>-2783820.4299999997</v>
      </c>
      <c r="D89" s="5">
        <v>255611074.56000003</v>
      </c>
      <c r="E89" s="5">
        <v>113396577.25000001</v>
      </c>
      <c r="F89" s="5">
        <v>84923732.28</v>
      </c>
      <c r="G89" s="5">
        <f t="shared" si="14"/>
        <v>142214497.31</v>
      </c>
    </row>
    <row r="90" spans="1:7" ht="15">
      <c r="A90" s="6" t="s">
        <v>20</v>
      </c>
      <c r="B90" s="5">
        <v>0</v>
      </c>
      <c r="C90" s="5">
        <v>2783820.12</v>
      </c>
      <c r="D90" s="5">
        <v>2783820.12</v>
      </c>
      <c r="E90" s="5">
        <v>2783820.12</v>
      </c>
      <c r="F90" s="5">
        <v>2783820.12</v>
      </c>
      <c r="G90" s="5">
        <f t="shared" si="14"/>
        <v>0</v>
      </c>
    </row>
    <row r="91" spans="1:7" ht="15">
      <c r="A91" s="6" t="s">
        <v>21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f t="shared" si="14"/>
        <v>0</v>
      </c>
    </row>
    <row r="92" spans="1:7" ht="15">
      <c r="A92" s="6" t="s">
        <v>22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f t="shared" si="14"/>
        <v>0</v>
      </c>
    </row>
    <row r="93" spans="1:7" ht="15">
      <c r="A93" s="4" t="s">
        <v>23</v>
      </c>
      <c r="B93" s="5">
        <f>SUM(B94:B102)</f>
        <v>170032521.62</v>
      </c>
      <c r="C93" s="5">
        <f aca="true" t="shared" si="15" ref="C93:F93">SUM(C94:C102)</f>
        <v>-11521131.29</v>
      </c>
      <c r="D93" s="5">
        <f t="shared" si="15"/>
        <v>158511390.32999998</v>
      </c>
      <c r="E93" s="5">
        <f t="shared" si="15"/>
        <v>60649362.779999994</v>
      </c>
      <c r="F93" s="5">
        <f t="shared" si="15"/>
        <v>60556496.739999995</v>
      </c>
      <c r="G93" s="5">
        <f t="shared" si="14"/>
        <v>97862027.54999998</v>
      </c>
    </row>
    <row r="94" spans="1:7" ht="15">
      <c r="A94" s="6" t="s">
        <v>24</v>
      </c>
      <c r="B94" s="5">
        <v>0</v>
      </c>
      <c r="C94" s="5">
        <v>35800</v>
      </c>
      <c r="D94" s="5">
        <v>35800</v>
      </c>
      <c r="E94" s="5">
        <v>0</v>
      </c>
      <c r="F94" s="5">
        <v>0</v>
      </c>
      <c r="G94" s="5">
        <f t="shared" si="14"/>
        <v>35800</v>
      </c>
    </row>
    <row r="95" spans="1:7" ht="15">
      <c r="A95" s="6" t="s">
        <v>25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f t="shared" si="14"/>
        <v>0</v>
      </c>
    </row>
    <row r="96" spans="1:7" ht="15">
      <c r="A96" s="6" t="s">
        <v>26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f t="shared" si="14"/>
        <v>0</v>
      </c>
    </row>
    <row r="97" spans="1:7" ht="15">
      <c r="A97" s="6" t="s">
        <v>27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f t="shared" si="14"/>
        <v>0</v>
      </c>
    </row>
    <row r="98" spans="1:7" ht="15">
      <c r="A98" s="10" t="s">
        <v>28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f t="shared" si="14"/>
        <v>0</v>
      </c>
    </row>
    <row r="99" spans="1:7" ht="15">
      <c r="A99" s="6" t="s">
        <v>29</v>
      </c>
      <c r="B99" s="5">
        <v>148648572.5</v>
      </c>
      <c r="C99" s="5">
        <v>-12336245.809999999</v>
      </c>
      <c r="D99" s="5">
        <v>136312326.69</v>
      </c>
      <c r="E99" s="5">
        <v>58685115.81999999</v>
      </c>
      <c r="F99" s="5">
        <v>58592249.779999994</v>
      </c>
      <c r="G99" s="5">
        <f t="shared" si="14"/>
        <v>77627210.87</v>
      </c>
    </row>
    <row r="100" spans="1:7" ht="15">
      <c r="A100" s="6" t="s">
        <v>30</v>
      </c>
      <c r="B100" s="5">
        <v>0</v>
      </c>
      <c r="C100" s="5">
        <v>11800000</v>
      </c>
      <c r="D100" s="5">
        <v>11800000</v>
      </c>
      <c r="E100" s="5">
        <v>0</v>
      </c>
      <c r="F100" s="5">
        <v>0</v>
      </c>
      <c r="G100" s="5">
        <f t="shared" si="14"/>
        <v>11800000</v>
      </c>
    </row>
    <row r="101" spans="1:7" ht="15">
      <c r="A101" s="6" t="s">
        <v>31</v>
      </c>
      <c r="B101" s="5">
        <v>21383949.12</v>
      </c>
      <c r="C101" s="5">
        <v>-11020685.48</v>
      </c>
      <c r="D101" s="5">
        <v>10363263.64</v>
      </c>
      <c r="E101" s="5">
        <v>1964246.96</v>
      </c>
      <c r="F101" s="5">
        <v>1964246.96</v>
      </c>
      <c r="G101" s="5">
        <f t="shared" si="14"/>
        <v>8399016.68</v>
      </c>
    </row>
    <row r="102" spans="1:7" ht="15">
      <c r="A102" s="6" t="s">
        <v>32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f t="shared" si="14"/>
        <v>0</v>
      </c>
    </row>
    <row r="103" spans="1:7" ht="15">
      <c r="A103" s="4" t="s">
        <v>33</v>
      </c>
      <c r="B103" s="5">
        <f>SUM(B104:B112)</f>
        <v>357038327.76</v>
      </c>
      <c r="C103" s="5">
        <f aca="true" t="shared" si="16" ref="C103:F103">SUM(C104:C112)</f>
        <v>47035842.71</v>
      </c>
      <c r="D103" s="5">
        <f t="shared" si="16"/>
        <v>404074170.47</v>
      </c>
      <c r="E103" s="5">
        <f t="shared" si="16"/>
        <v>157074703.49</v>
      </c>
      <c r="F103" s="5">
        <f t="shared" si="16"/>
        <v>149754655.16</v>
      </c>
      <c r="G103" s="5">
        <f t="shared" si="14"/>
        <v>246999466.98000002</v>
      </c>
    </row>
    <row r="104" spans="1:7" ht="15">
      <c r="A104" s="6" t="s">
        <v>34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f t="shared" si="14"/>
        <v>0</v>
      </c>
    </row>
    <row r="105" spans="1:7" ht="15">
      <c r="A105" s="6" t="s">
        <v>35</v>
      </c>
      <c r="B105" s="5">
        <v>6214857.3</v>
      </c>
      <c r="C105" s="5">
        <v>2419.5</v>
      </c>
      <c r="D105" s="5">
        <v>6217276.8</v>
      </c>
      <c r="E105" s="5">
        <v>2688601.86</v>
      </c>
      <c r="F105" s="5">
        <v>2575600</v>
      </c>
      <c r="G105" s="5">
        <f t="shared" si="14"/>
        <v>3528674.94</v>
      </c>
    </row>
    <row r="106" spans="1:7" ht="15">
      <c r="A106" s="6" t="s">
        <v>36</v>
      </c>
      <c r="B106" s="5">
        <v>8816050.88</v>
      </c>
      <c r="C106" s="5">
        <v>9026904.12</v>
      </c>
      <c r="D106" s="5">
        <v>17842955</v>
      </c>
      <c r="E106" s="5">
        <v>0</v>
      </c>
      <c r="F106" s="5">
        <v>0</v>
      </c>
      <c r="G106" s="5">
        <f t="shared" si="14"/>
        <v>17842955</v>
      </c>
    </row>
    <row r="107" spans="1:7" ht="15">
      <c r="A107" s="6" t="s">
        <v>37</v>
      </c>
      <c r="B107" s="5">
        <v>13982592</v>
      </c>
      <c r="C107" s="5">
        <v>-2419.5</v>
      </c>
      <c r="D107" s="5">
        <v>13980172.5</v>
      </c>
      <c r="E107" s="5">
        <v>13230712.94</v>
      </c>
      <c r="F107" s="5">
        <v>13230712.94</v>
      </c>
      <c r="G107" s="5">
        <f t="shared" si="14"/>
        <v>749459.5600000005</v>
      </c>
    </row>
    <row r="108" spans="1:7" ht="15">
      <c r="A108" s="6" t="s">
        <v>38</v>
      </c>
      <c r="B108" s="5">
        <v>323485364.78999996</v>
      </c>
      <c r="C108" s="5">
        <v>37488938.59</v>
      </c>
      <c r="D108" s="5">
        <v>360974303.38</v>
      </c>
      <c r="E108" s="5">
        <v>140597234.25</v>
      </c>
      <c r="F108" s="5">
        <v>133390187.78</v>
      </c>
      <c r="G108" s="5">
        <f t="shared" si="14"/>
        <v>220377069.13</v>
      </c>
    </row>
    <row r="109" spans="1:7" ht="15">
      <c r="A109" s="6" t="s">
        <v>39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f t="shared" si="14"/>
        <v>0</v>
      </c>
    </row>
    <row r="110" spans="1:7" ht="15">
      <c r="A110" s="6" t="s">
        <v>40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f t="shared" si="14"/>
        <v>0</v>
      </c>
    </row>
    <row r="111" spans="1:7" ht="15">
      <c r="A111" s="6" t="s">
        <v>41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f t="shared" si="14"/>
        <v>0</v>
      </c>
    </row>
    <row r="112" spans="1:7" ht="15">
      <c r="A112" s="6" t="s">
        <v>42</v>
      </c>
      <c r="B112" s="5">
        <v>4539462.789999999</v>
      </c>
      <c r="C112" s="5">
        <v>520000</v>
      </c>
      <c r="D112" s="5">
        <v>5059462.789999999</v>
      </c>
      <c r="E112" s="5">
        <v>558154.4400000001</v>
      </c>
      <c r="F112" s="5">
        <v>558154.4400000001</v>
      </c>
      <c r="G112" s="5">
        <f t="shared" si="14"/>
        <v>4501308.349999999</v>
      </c>
    </row>
    <row r="113" spans="1:7" ht="15">
      <c r="A113" s="4" t="s">
        <v>43</v>
      </c>
      <c r="B113" s="5">
        <f>SUM(B114:B122)</f>
        <v>186621211.73000002</v>
      </c>
      <c r="C113" s="5">
        <f aca="true" t="shared" si="17" ref="C113:F113">SUM(C114:C122)</f>
        <v>10747625.26</v>
      </c>
      <c r="D113" s="5">
        <f t="shared" si="17"/>
        <v>197368836.98999998</v>
      </c>
      <c r="E113" s="5">
        <f t="shared" si="17"/>
        <v>62672935.989999995</v>
      </c>
      <c r="F113" s="5">
        <f t="shared" si="17"/>
        <v>61365788.01</v>
      </c>
      <c r="G113" s="5">
        <f t="shared" si="14"/>
        <v>134695901</v>
      </c>
    </row>
    <row r="114" spans="1:7" ht="15">
      <c r="A114" s="6" t="s">
        <v>44</v>
      </c>
      <c r="B114" s="5">
        <v>14326698.61</v>
      </c>
      <c r="C114" s="5">
        <v>-4947002.17</v>
      </c>
      <c r="D114" s="5">
        <v>9379696.44</v>
      </c>
      <c r="E114" s="5">
        <v>2206778.3</v>
      </c>
      <c r="F114" s="5">
        <v>2206778.3</v>
      </c>
      <c r="G114" s="5">
        <f t="shared" si="14"/>
        <v>7172918.14</v>
      </c>
    </row>
    <row r="115" spans="1:7" ht="15">
      <c r="A115" s="6" t="s">
        <v>45</v>
      </c>
      <c r="B115" s="5">
        <v>172294513.12</v>
      </c>
      <c r="C115" s="5">
        <v>12697025.49</v>
      </c>
      <c r="D115" s="5">
        <v>184991538.60999998</v>
      </c>
      <c r="E115" s="5">
        <v>60028113.16</v>
      </c>
      <c r="F115" s="5">
        <v>58726533.82</v>
      </c>
      <c r="G115" s="5">
        <f t="shared" si="14"/>
        <v>124963425.44999999</v>
      </c>
    </row>
    <row r="116" spans="1:7" ht="15">
      <c r="A116" s="6" t="s">
        <v>46</v>
      </c>
      <c r="B116" s="5">
        <v>0</v>
      </c>
      <c r="C116" s="5">
        <v>400000</v>
      </c>
      <c r="D116" s="5">
        <v>400000</v>
      </c>
      <c r="E116" s="5">
        <v>0</v>
      </c>
      <c r="F116" s="5">
        <v>0</v>
      </c>
      <c r="G116" s="5">
        <f t="shared" si="14"/>
        <v>400000</v>
      </c>
    </row>
    <row r="117" spans="1:7" ht="15">
      <c r="A117" s="6" t="s">
        <v>47</v>
      </c>
      <c r="B117" s="5">
        <v>0</v>
      </c>
      <c r="C117" s="5">
        <v>2597601.94</v>
      </c>
      <c r="D117" s="5">
        <v>2597601.94</v>
      </c>
      <c r="E117" s="5">
        <v>438044.53</v>
      </c>
      <c r="F117" s="5">
        <v>432475.89</v>
      </c>
      <c r="G117" s="5">
        <f t="shared" si="14"/>
        <v>2159557.41</v>
      </c>
    </row>
    <row r="118" spans="1:7" ht="15">
      <c r="A118" s="6" t="s">
        <v>48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f t="shared" si="14"/>
        <v>0</v>
      </c>
    </row>
    <row r="119" spans="1:7" ht="15">
      <c r="A119" s="6" t="s">
        <v>49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f t="shared" si="14"/>
        <v>0</v>
      </c>
    </row>
    <row r="120" spans="1:7" ht="15">
      <c r="A120" s="6" t="s">
        <v>50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f t="shared" si="14"/>
        <v>0</v>
      </c>
    </row>
    <row r="121" spans="1:7" ht="15">
      <c r="A121" s="6" t="s">
        <v>51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f t="shared" si="14"/>
        <v>0</v>
      </c>
    </row>
    <row r="122" spans="1:7" ht="15">
      <c r="A122" s="6" t="s">
        <v>52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f t="shared" si="14"/>
        <v>0</v>
      </c>
    </row>
    <row r="123" spans="1:7" ht="15">
      <c r="A123" s="4" t="s">
        <v>53</v>
      </c>
      <c r="B123" s="5">
        <f>SUM(B124:B132)</f>
        <v>25319794</v>
      </c>
      <c r="C123" s="5">
        <f aca="true" t="shared" si="18" ref="C123:F123">SUM(C124:C132)</f>
        <v>29560481.35</v>
      </c>
      <c r="D123" s="5">
        <f t="shared" si="18"/>
        <v>54880275.35</v>
      </c>
      <c r="E123" s="5">
        <f t="shared" si="18"/>
        <v>2712361.98</v>
      </c>
      <c r="F123" s="5">
        <f t="shared" si="18"/>
        <v>2712361.98</v>
      </c>
      <c r="G123" s="5">
        <f t="shared" si="14"/>
        <v>52167913.370000005</v>
      </c>
    </row>
    <row r="124" spans="1:7" ht="15">
      <c r="A124" s="6" t="s">
        <v>54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f t="shared" si="14"/>
        <v>0</v>
      </c>
    </row>
    <row r="125" spans="1:7" ht="15">
      <c r="A125" s="6" t="s">
        <v>55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f t="shared" si="14"/>
        <v>0</v>
      </c>
    </row>
    <row r="126" spans="1:7" ht="15">
      <c r="A126" s="6" t="s">
        <v>56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f t="shared" si="14"/>
        <v>0</v>
      </c>
    </row>
    <row r="127" spans="1:7" ht="15">
      <c r="A127" s="6" t="s">
        <v>57</v>
      </c>
      <c r="B127" s="5">
        <v>20000000</v>
      </c>
      <c r="C127" s="5">
        <v>-4178000</v>
      </c>
      <c r="D127" s="5">
        <v>15822000</v>
      </c>
      <c r="E127" s="5">
        <v>0</v>
      </c>
      <c r="F127" s="5">
        <v>0</v>
      </c>
      <c r="G127" s="5">
        <f t="shared" si="14"/>
        <v>15822000</v>
      </c>
    </row>
    <row r="128" spans="1:7" ht="15">
      <c r="A128" s="6" t="s">
        <v>58</v>
      </c>
      <c r="B128" s="5">
        <v>0</v>
      </c>
      <c r="C128" s="5">
        <v>4058275.35</v>
      </c>
      <c r="D128" s="5">
        <v>4058275.35</v>
      </c>
      <c r="E128" s="5">
        <v>2712361.98</v>
      </c>
      <c r="F128" s="5">
        <v>2712361.98</v>
      </c>
      <c r="G128" s="5">
        <f t="shared" si="14"/>
        <v>1345913.37</v>
      </c>
    </row>
    <row r="129" spans="1:7" ht="15">
      <c r="A129" s="6" t="s">
        <v>59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f t="shared" si="14"/>
        <v>0</v>
      </c>
    </row>
    <row r="130" spans="1:7" ht="15">
      <c r="A130" s="6" t="s">
        <v>60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f t="shared" si="14"/>
        <v>0</v>
      </c>
    </row>
    <row r="131" spans="1:7" ht="15">
      <c r="A131" s="6" t="s">
        <v>61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f t="shared" si="14"/>
        <v>0</v>
      </c>
    </row>
    <row r="132" spans="1:7" ht="15">
      <c r="A132" s="6" t="s">
        <v>62</v>
      </c>
      <c r="B132" s="5">
        <v>5319794</v>
      </c>
      <c r="C132" s="5">
        <v>29680206</v>
      </c>
      <c r="D132" s="5">
        <v>35000000</v>
      </c>
      <c r="E132" s="5">
        <v>0</v>
      </c>
      <c r="F132" s="5">
        <v>0</v>
      </c>
      <c r="G132" s="5">
        <f t="shared" si="14"/>
        <v>35000000</v>
      </c>
    </row>
    <row r="133" spans="1:7" ht="15">
      <c r="A133" s="4" t="s">
        <v>63</v>
      </c>
      <c r="B133" s="5">
        <f>SUM(B134:B136)</f>
        <v>359179692</v>
      </c>
      <c r="C133" s="5">
        <f aca="true" t="shared" si="19" ref="C133:F133">SUM(C134:C136)</f>
        <v>210939900.51</v>
      </c>
      <c r="D133" s="5">
        <f t="shared" si="19"/>
        <v>570119592.51</v>
      </c>
      <c r="E133" s="5">
        <f t="shared" si="19"/>
        <v>144894763.7</v>
      </c>
      <c r="F133" s="5">
        <f t="shared" si="19"/>
        <v>138466014.75</v>
      </c>
      <c r="G133" s="5">
        <f t="shared" si="14"/>
        <v>425224828.81</v>
      </c>
    </row>
    <row r="134" spans="1:7" ht="15">
      <c r="A134" s="6" t="s">
        <v>64</v>
      </c>
      <c r="B134" s="5">
        <v>222579692</v>
      </c>
      <c r="C134" s="5">
        <v>279817574.34</v>
      </c>
      <c r="D134" s="5">
        <v>502397266.34000003</v>
      </c>
      <c r="E134" s="5">
        <v>111305448.42999999</v>
      </c>
      <c r="F134" s="5">
        <v>105053275.77999999</v>
      </c>
      <c r="G134" s="5">
        <f t="shared" si="14"/>
        <v>391091817.91</v>
      </c>
    </row>
    <row r="135" spans="1:7" ht="15">
      <c r="A135" s="6" t="s">
        <v>65</v>
      </c>
      <c r="B135" s="5">
        <v>136600000</v>
      </c>
      <c r="C135" s="5">
        <v>-68877673.83</v>
      </c>
      <c r="D135" s="5">
        <v>67722326.16999999</v>
      </c>
      <c r="E135" s="5">
        <v>33589315.27</v>
      </c>
      <c r="F135" s="5">
        <v>33412738.970000003</v>
      </c>
      <c r="G135" s="5">
        <f t="shared" si="14"/>
        <v>34133010.89999998</v>
      </c>
    </row>
    <row r="136" spans="1:7" ht="15">
      <c r="A136" s="6" t="s">
        <v>66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f t="shared" si="14"/>
        <v>0</v>
      </c>
    </row>
    <row r="137" spans="1:7" ht="15">
      <c r="A137" s="4" t="s">
        <v>67</v>
      </c>
      <c r="B137" s="5">
        <f>SUM(B138:B145)</f>
        <v>0</v>
      </c>
      <c r="C137" s="5">
        <f aca="true" t="shared" si="20" ref="C137:F137">SUM(C138:C145)</f>
        <v>0</v>
      </c>
      <c r="D137" s="5">
        <f t="shared" si="20"/>
        <v>0</v>
      </c>
      <c r="E137" s="5">
        <f t="shared" si="20"/>
        <v>0</v>
      </c>
      <c r="F137" s="5">
        <f t="shared" si="20"/>
        <v>0</v>
      </c>
      <c r="G137" s="5">
        <f t="shared" si="14"/>
        <v>0</v>
      </c>
    </row>
    <row r="138" spans="1:7" ht="15">
      <c r="A138" s="6" t="s">
        <v>68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f t="shared" si="14"/>
        <v>0</v>
      </c>
    </row>
    <row r="139" spans="1:7" ht="15">
      <c r="A139" s="6" t="s">
        <v>69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f t="shared" si="14"/>
        <v>0</v>
      </c>
    </row>
    <row r="140" spans="1:7" ht="15">
      <c r="A140" s="6" t="s">
        <v>70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G140" s="5">
        <f t="shared" si="14"/>
        <v>0</v>
      </c>
    </row>
    <row r="141" spans="1:7" ht="15">
      <c r="A141" s="6" t="s">
        <v>71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  <c r="G141" s="5">
        <f t="shared" si="14"/>
        <v>0</v>
      </c>
    </row>
    <row r="142" spans="1:7" ht="15">
      <c r="A142" s="6" t="s">
        <v>72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G142" s="5">
        <f t="shared" si="14"/>
        <v>0</v>
      </c>
    </row>
    <row r="143" spans="1:7" ht="15">
      <c r="A143" s="6" t="s">
        <v>73</v>
      </c>
      <c r="B143" s="5"/>
      <c r="C143" s="5"/>
      <c r="D143" s="5"/>
      <c r="E143" s="5"/>
      <c r="F143" s="5"/>
      <c r="G143" s="5"/>
    </row>
    <row r="144" spans="1:7" ht="15">
      <c r="A144" s="6" t="s">
        <v>74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  <c r="G144" s="5">
        <f>D144-E144</f>
        <v>0</v>
      </c>
    </row>
    <row r="145" spans="1:7" ht="15">
      <c r="A145" s="6" t="s">
        <v>75</v>
      </c>
      <c r="B145" s="5">
        <v>0</v>
      </c>
      <c r="C145" s="5">
        <v>0</v>
      </c>
      <c r="D145" s="5">
        <v>0</v>
      </c>
      <c r="E145" s="5">
        <v>0</v>
      </c>
      <c r="F145" s="5">
        <v>0</v>
      </c>
      <c r="G145" s="5">
        <f aca="true" t="shared" si="21" ref="G145:G157">D145-E145</f>
        <v>0</v>
      </c>
    </row>
    <row r="146" spans="1:7" ht="15">
      <c r="A146" s="4" t="s">
        <v>76</v>
      </c>
      <c r="B146" s="5">
        <f>SUM(B147:B149)</f>
        <v>0</v>
      </c>
      <c r="C146" s="5">
        <f aca="true" t="shared" si="22" ref="C146:F146">SUM(C147:C149)</f>
        <v>0</v>
      </c>
      <c r="D146" s="5">
        <f t="shared" si="22"/>
        <v>0</v>
      </c>
      <c r="E146" s="5">
        <f t="shared" si="22"/>
        <v>0</v>
      </c>
      <c r="F146" s="5">
        <f t="shared" si="22"/>
        <v>0</v>
      </c>
      <c r="G146" s="5">
        <f t="shared" si="21"/>
        <v>0</v>
      </c>
    </row>
    <row r="147" spans="1:7" ht="15">
      <c r="A147" s="6" t="s">
        <v>77</v>
      </c>
      <c r="B147" s="5">
        <v>0</v>
      </c>
      <c r="C147" s="5">
        <v>0</v>
      </c>
      <c r="D147" s="5">
        <v>0</v>
      </c>
      <c r="E147" s="5">
        <v>0</v>
      </c>
      <c r="F147" s="5">
        <v>0</v>
      </c>
      <c r="G147" s="5">
        <f t="shared" si="21"/>
        <v>0</v>
      </c>
    </row>
    <row r="148" spans="1:7" ht="15">
      <c r="A148" s="6" t="s">
        <v>78</v>
      </c>
      <c r="B148" s="5">
        <v>0</v>
      </c>
      <c r="C148" s="5">
        <v>0</v>
      </c>
      <c r="D148" s="5">
        <v>0</v>
      </c>
      <c r="E148" s="5">
        <v>0</v>
      </c>
      <c r="F148" s="5">
        <v>0</v>
      </c>
      <c r="G148" s="5">
        <f t="shared" si="21"/>
        <v>0</v>
      </c>
    </row>
    <row r="149" spans="1:7" ht="15">
      <c r="A149" s="6" t="s">
        <v>79</v>
      </c>
      <c r="B149" s="5">
        <v>0</v>
      </c>
      <c r="C149" s="5">
        <v>0</v>
      </c>
      <c r="D149" s="5">
        <v>0</v>
      </c>
      <c r="E149" s="5">
        <v>0</v>
      </c>
      <c r="F149" s="5">
        <v>0</v>
      </c>
      <c r="G149" s="5">
        <f t="shared" si="21"/>
        <v>0</v>
      </c>
    </row>
    <row r="150" spans="1:7" ht="15">
      <c r="A150" s="4" t="s">
        <v>80</v>
      </c>
      <c r="B150" s="5">
        <f>SUM(B151:B157)</f>
        <v>188019857.44</v>
      </c>
      <c r="C150" s="5">
        <f aca="true" t="shared" si="23" ref="C150:F150">SUM(C151:C157)</f>
        <v>-29636477.06</v>
      </c>
      <c r="D150" s="5">
        <f t="shared" si="23"/>
        <v>158383380.38</v>
      </c>
      <c r="E150" s="5">
        <f t="shared" si="23"/>
        <v>82270277.88</v>
      </c>
      <c r="F150" s="5">
        <f t="shared" si="23"/>
        <v>82270277.88</v>
      </c>
      <c r="G150" s="5">
        <f t="shared" si="21"/>
        <v>76113102.5</v>
      </c>
    </row>
    <row r="151" spans="1:7" ht="15">
      <c r="A151" s="6" t="s">
        <v>81</v>
      </c>
      <c r="B151" s="5">
        <v>75512578.02</v>
      </c>
      <c r="C151" s="5">
        <v>0</v>
      </c>
      <c r="D151" s="5">
        <v>75512578.02</v>
      </c>
      <c r="E151" s="5">
        <v>37321997.24</v>
      </c>
      <c r="F151" s="5">
        <v>37321997.24</v>
      </c>
      <c r="G151" s="5">
        <f t="shared" si="21"/>
        <v>38190580.779999994</v>
      </c>
    </row>
    <row r="152" spans="1:7" ht="15">
      <c r="A152" s="6" t="s">
        <v>82</v>
      </c>
      <c r="B152" s="5">
        <v>110405199.42</v>
      </c>
      <c r="C152" s="5">
        <v>-28450000</v>
      </c>
      <c r="D152" s="5">
        <v>81955199.42</v>
      </c>
      <c r="E152" s="5">
        <v>44134757.7</v>
      </c>
      <c r="F152" s="5">
        <v>44134757.7</v>
      </c>
      <c r="G152" s="5">
        <f t="shared" si="21"/>
        <v>37820441.72</v>
      </c>
    </row>
    <row r="153" spans="1:7" ht="15">
      <c r="A153" s="6" t="s">
        <v>83</v>
      </c>
      <c r="B153" s="5">
        <v>0</v>
      </c>
      <c r="C153" s="5">
        <v>0</v>
      </c>
      <c r="D153" s="5">
        <v>0</v>
      </c>
      <c r="E153" s="5">
        <v>0</v>
      </c>
      <c r="F153" s="5">
        <v>0</v>
      </c>
      <c r="G153" s="5">
        <f t="shared" si="21"/>
        <v>0</v>
      </c>
    </row>
    <row r="154" spans="1:7" ht="15">
      <c r="A154" s="10" t="s">
        <v>84</v>
      </c>
      <c r="B154" s="5">
        <v>102080</v>
      </c>
      <c r="C154" s="5">
        <v>0</v>
      </c>
      <c r="D154" s="5">
        <v>102080</v>
      </c>
      <c r="E154" s="5">
        <v>0</v>
      </c>
      <c r="F154" s="5">
        <v>0</v>
      </c>
      <c r="G154" s="5">
        <f t="shared" si="21"/>
        <v>102080</v>
      </c>
    </row>
    <row r="155" spans="1:7" ht="15">
      <c r="A155" s="6" t="s">
        <v>85</v>
      </c>
      <c r="B155" s="5">
        <v>2000000</v>
      </c>
      <c r="C155" s="5">
        <v>-1186477.06</v>
      </c>
      <c r="D155" s="5">
        <v>813522.94</v>
      </c>
      <c r="E155" s="5">
        <v>813522.94</v>
      </c>
      <c r="F155" s="5">
        <v>813522.94</v>
      </c>
      <c r="G155" s="5">
        <f t="shared" si="21"/>
        <v>0</v>
      </c>
    </row>
    <row r="156" spans="1:7" ht="15">
      <c r="A156" s="6" t="s">
        <v>86</v>
      </c>
      <c r="B156" s="5">
        <v>0</v>
      </c>
      <c r="C156" s="5">
        <v>0</v>
      </c>
      <c r="D156" s="5">
        <v>0</v>
      </c>
      <c r="E156" s="5">
        <v>0</v>
      </c>
      <c r="F156" s="5">
        <v>0</v>
      </c>
      <c r="G156" s="5">
        <f t="shared" si="21"/>
        <v>0</v>
      </c>
    </row>
    <row r="157" spans="1:7" ht="15">
      <c r="A157" s="6" t="s">
        <v>87</v>
      </c>
      <c r="B157" s="5">
        <v>0</v>
      </c>
      <c r="C157" s="5">
        <v>0</v>
      </c>
      <c r="D157" s="5">
        <v>0</v>
      </c>
      <c r="E157" s="5">
        <v>0</v>
      </c>
      <c r="F157" s="5">
        <v>0</v>
      </c>
      <c r="G157" s="5">
        <f t="shared" si="21"/>
        <v>0</v>
      </c>
    </row>
    <row r="158" spans="1:7" ht="15">
      <c r="A158" s="11"/>
      <c r="B158" s="8"/>
      <c r="C158" s="8"/>
      <c r="D158" s="8"/>
      <c r="E158" s="8"/>
      <c r="F158" s="8"/>
      <c r="G158" s="8"/>
    </row>
    <row r="159" spans="1:7" ht="15">
      <c r="A159" s="12" t="s">
        <v>89</v>
      </c>
      <c r="B159" s="3">
        <f>B84+B9</f>
        <v>6007411164.440001</v>
      </c>
      <c r="C159" s="3">
        <f aca="true" t="shared" si="24" ref="C159:F159">C84+C9</f>
        <v>1174795484.78</v>
      </c>
      <c r="D159" s="3">
        <f t="shared" si="24"/>
        <v>7182206649.22</v>
      </c>
      <c r="E159" s="3">
        <f t="shared" si="24"/>
        <v>2648441906.0399995</v>
      </c>
      <c r="F159" s="3">
        <f t="shared" si="24"/>
        <v>2581422381.7799997</v>
      </c>
      <c r="G159" s="3">
        <f>D159-E159</f>
        <v>4533764743.18</v>
      </c>
    </row>
    <row r="160" spans="1:7" ht="15">
      <c r="A160" s="13"/>
      <c r="B160" s="14"/>
      <c r="C160" s="14"/>
      <c r="D160" s="14"/>
      <c r="E160" s="14"/>
      <c r="F160" s="14"/>
      <c r="G160" s="14"/>
    </row>
    <row r="168" ht="15">
      <c r="E168"/>
    </row>
    <row r="169" spans="1:5" ht="15">
      <c r="A169" s="16"/>
      <c r="B169" s="16"/>
      <c r="C169" s="17"/>
      <c r="D169" s="17"/>
      <c r="E169" s="17"/>
    </row>
    <row r="170" spans="1:5" ht="15">
      <c r="A170" s="18" t="s">
        <v>90</v>
      </c>
      <c r="B170" s="16"/>
      <c r="C170" s="56" t="s">
        <v>91</v>
      </c>
      <c r="D170" s="56"/>
      <c r="E170" s="56"/>
    </row>
    <row r="171" spans="1:5" ht="15" customHeight="1">
      <c r="A171" s="19" t="s">
        <v>92</v>
      </c>
      <c r="B171" s="16"/>
      <c r="C171" s="56" t="s">
        <v>93</v>
      </c>
      <c r="D171" s="56"/>
      <c r="E171" s="56"/>
    </row>
  </sheetData>
  <mergeCells count="11">
    <mergeCell ref="A6:G6"/>
    <mergeCell ref="A1:G1"/>
    <mergeCell ref="A2:G2"/>
    <mergeCell ref="A3:G3"/>
    <mergeCell ref="A4:G4"/>
    <mergeCell ref="A5:G5"/>
    <mergeCell ref="A7:A8"/>
    <mergeCell ref="B7:F7"/>
    <mergeCell ref="G7:G8"/>
    <mergeCell ref="C170:E170"/>
    <mergeCell ref="C171:E17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ignoredErrors>
    <ignoredError sqref="B9:G16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7"/>
  <sheetViews>
    <sheetView showGridLines="0" zoomScaleSheetLayoutView="100" workbookViewId="0" topLeftCell="A1">
      <selection activeCell="A2" sqref="A2:G2"/>
    </sheetView>
  </sheetViews>
  <sheetFormatPr defaultColWidth="11.421875" defaultRowHeight="15"/>
  <cols>
    <col min="1" max="1" width="65.00390625" style="0" customWidth="1"/>
    <col min="2" max="6" width="20.7109375" style="0" customWidth="1"/>
    <col min="7" max="7" width="18.28125" style="0" customWidth="1"/>
  </cols>
  <sheetData>
    <row r="1" spans="1:7" ht="21" customHeight="1">
      <c r="A1" s="57" t="s">
        <v>94</v>
      </c>
      <c r="B1" s="57"/>
      <c r="C1" s="57"/>
      <c r="D1" s="57"/>
      <c r="E1" s="57"/>
      <c r="F1" s="57"/>
      <c r="G1" s="57"/>
    </row>
    <row r="2" spans="1:7" ht="15">
      <c r="A2" s="66" t="s">
        <v>1</v>
      </c>
      <c r="B2" s="67"/>
      <c r="C2" s="67"/>
      <c r="D2" s="67"/>
      <c r="E2" s="67"/>
      <c r="F2" s="67"/>
      <c r="G2" s="68"/>
    </row>
    <row r="3" spans="1:7" ht="15">
      <c r="A3" s="69" t="s">
        <v>2</v>
      </c>
      <c r="B3" s="70"/>
      <c r="C3" s="70"/>
      <c r="D3" s="70"/>
      <c r="E3" s="70"/>
      <c r="F3" s="70"/>
      <c r="G3" s="71"/>
    </row>
    <row r="4" spans="1:7" ht="15">
      <c r="A4" s="69" t="s">
        <v>95</v>
      </c>
      <c r="B4" s="70"/>
      <c r="C4" s="70"/>
      <c r="D4" s="70"/>
      <c r="E4" s="70"/>
      <c r="F4" s="70"/>
      <c r="G4" s="71"/>
    </row>
    <row r="5" spans="1:7" ht="15">
      <c r="A5" s="72" t="s">
        <v>4</v>
      </c>
      <c r="B5" s="73"/>
      <c r="C5" s="73"/>
      <c r="D5" s="73"/>
      <c r="E5" s="73"/>
      <c r="F5" s="73"/>
      <c r="G5" s="74"/>
    </row>
    <row r="6" spans="1:7" ht="15">
      <c r="A6" s="75" t="s">
        <v>5</v>
      </c>
      <c r="B6" s="76"/>
      <c r="C6" s="76"/>
      <c r="D6" s="76"/>
      <c r="E6" s="76"/>
      <c r="F6" s="76"/>
      <c r="G6" s="77"/>
    </row>
    <row r="7" spans="1:7" ht="15">
      <c r="A7" s="63" t="s">
        <v>6</v>
      </c>
      <c r="B7" s="64" t="s">
        <v>7</v>
      </c>
      <c r="C7" s="64"/>
      <c r="D7" s="64"/>
      <c r="E7" s="64"/>
      <c r="F7" s="64"/>
      <c r="G7" s="65" t="s">
        <v>8</v>
      </c>
    </row>
    <row r="8" spans="1:7" ht="30">
      <c r="A8" s="62"/>
      <c r="B8" s="20" t="s">
        <v>9</v>
      </c>
      <c r="C8" s="21" t="s">
        <v>96</v>
      </c>
      <c r="D8" s="20" t="s">
        <v>97</v>
      </c>
      <c r="E8" s="20" t="s">
        <v>12</v>
      </c>
      <c r="F8" s="20" t="s">
        <v>98</v>
      </c>
      <c r="G8" s="53"/>
    </row>
    <row r="9" spans="1:7" ht="15">
      <c r="A9" s="22" t="s">
        <v>99</v>
      </c>
      <c r="B9" s="23">
        <f>SUM(B11:B81)</f>
        <v>4462804864.900002</v>
      </c>
      <c r="C9" s="23">
        <f>SUM(C11:C81)</f>
        <v>917669243.6099999</v>
      </c>
      <c r="D9" s="23">
        <f>SUM(D11:D81)</f>
        <v>5380474108.509999</v>
      </c>
      <c r="E9" s="23">
        <f>SUM(E11:E81)</f>
        <v>2021987102.8499997</v>
      </c>
      <c r="F9" s="23">
        <f>SUM(F11:F81)</f>
        <v>1998589234.8599997</v>
      </c>
      <c r="G9" s="24">
        <f>D9-E9</f>
        <v>3358487005.66</v>
      </c>
    </row>
    <row r="10" spans="1:7" ht="15">
      <c r="A10" s="25"/>
      <c r="B10" s="26"/>
      <c r="C10" s="26"/>
      <c r="D10" s="26"/>
      <c r="E10" s="26"/>
      <c r="F10" s="26"/>
      <c r="G10" s="27"/>
    </row>
    <row r="11" spans="1:7" ht="15">
      <c r="A11" s="25" t="s">
        <v>100</v>
      </c>
      <c r="B11" s="26">
        <v>2553039.6</v>
      </c>
      <c r="C11" s="26">
        <v>72450.67</v>
      </c>
      <c r="D11" s="26">
        <v>2625490.2700000005</v>
      </c>
      <c r="E11" s="26">
        <v>1187751.6700000002</v>
      </c>
      <c r="F11" s="26">
        <v>1234255.09</v>
      </c>
      <c r="G11" s="27">
        <f>D11-E11</f>
        <v>1437738.6000000003</v>
      </c>
    </row>
    <row r="12" spans="1:7" ht="15">
      <c r="A12" s="25" t="s">
        <v>101</v>
      </c>
      <c r="B12" s="26">
        <v>3597553.869999999</v>
      </c>
      <c r="C12" s="26">
        <v>53794.95000000004</v>
      </c>
      <c r="D12" s="26">
        <v>3651348.82</v>
      </c>
      <c r="E12" s="26">
        <v>1576794.67</v>
      </c>
      <c r="F12" s="26">
        <v>1655555.2599999998</v>
      </c>
      <c r="G12" s="27">
        <f aca="true" t="shared" si="0" ref="G12:G75">D12-E12</f>
        <v>2074554.15</v>
      </c>
    </row>
    <row r="13" spans="1:7" ht="15">
      <c r="A13" s="25" t="s">
        <v>102</v>
      </c>
      <c r="B13" s="26">
        <v>19377920.83</v>
      </c>
      <c r="C13" s="26">
        <v>114413.27999999987</v>
      </c>
      <c r="D13" s="26">
        <v>19492334.109999996</v>
      </c>
      <c r="E13" s="26">
        <v>8428413.98</v>
      </c>
      <c r="F13" s="26">
        <v>8836949.860000001</v>
      </c>
      <c r="G13" s="27">
        <f t="shared" si="0"/>
        <v>11063920.129999995</v>
      </c>
    </row>
    <row r="14" spans="1:7" ht="15">
      <c r="A14" s="25" t="s">
        <v>103</v>
      </c>
      <c r="B14" s="26">
        <v>2123820</v>
      </c>
      <c r="C14" s="26">
        <v>0</v>
      </c>
      <c r="D14" s="26">
        <v>2123820</v>
      </c>
      <c r="E14" s="26">
        <v>1054458</v>
      </c>
      <c r="F14" s="26">
        <v>1054458</v>
      </c>
      <c r="G14" s="27">
        <f t="shared" si="0"/>
        <v>1069362</v>
      </c>
    </row>
    <row r="15" spans="1:7" ht="15">
      <c r="A15" s="25" t="s">
        <v>104</v>
      </c>
      <c r="B15" s="26">
        <v>5247910.4</v>
      </c>
      <c r="C15" s="26">
        <v>-34733.94</v>
      </c>
      <c r="D15" s="26">
        <v>5213176.46</v>
      </c>
      <c r="E15" s="26">
        <v>1866296.1399999997</v>
      </c>
      <c r="F15" s="26">
        <v>1895280.2599999993</v>
      </c>
      <c r="G15" s="27">
        <f t="shared" si="0"/>
        <v>3346880.3200000003</v>
      </c>
    </row>
    <row r="16" spans="1:7" ht="15">
      <c r="A16" s="25" t="s">
        <v>105</v>
      </c>
      <c r="B16" s="26">
        <v>11315669.640000008</v>
      </c>
      <c r="C16" s="26">
        <v>-135552.29000000004</v>
      </c>
      <c r="D16" s="26">
        <v>11180117.350000013</v>
      </c>
      <c r="E16" s="26">
        <v>4485624.909999999</v>
      </c>
      <c r="F16" s="26">
        <v>4530261.11</v>
      </c>
      <c r="G16" s="27">
        <f t="shared" si="0"/>
        <v>6694492.440000013</v>
      </c>
    </row>
    <row r="17" spans="1:7" ht="15">
      <c r="A17" s="25" t="s">
        <v>106</v>
      </c>
      <c r="B17" s="26">
        <v>13762545.790000001</v>
      </c>
      <c r="C17" s="26">
        <v>-546510.6200000001</v>
      </c>
      <c r="D17" s="26">
        <v>13216035.17</v>
      </c>
      <c r="E17" s="26">
        <v>4415996.949999999</v>
      </c>
      <c r="F17" s="26">
        <v>4418473.310000001</v>
      </c>
      <c r="G17" s="27">
        <f t="shared" si="0"/>
        <v>8800038.22</v>
      </c>
    </row>
    <row r="18" spans="1:7" ht="15">
      <c r="A18" s="25" t="s">
        <v>107</v>
      </c>
      <c r="B18" s="26">
        <v>0</v>
      </c>
      <c r="C18" s="26">
        <v>640</v>
      </c>
      <c r="D18" s="26">
        <v>640</v>
      </c>
      <c r="E18" s="26">
        <v>0</v>
      </c>
      <c r="F18" s="26">
        <v>0</v>
      </c>
      <c r="G18" s="27">
        <f t="shared" si="0"/>
        <v>640</v>
      </c>
    </row>
    <row r="19" spans="1:7" ht="15">
      <c r="A19" s="25" t="s">
        <v>108</v>
      </c>
      <c r="B19" s="26">
        <v>29114452.689999998</v>
      </c>
      <c r="C19" s="26">
        <v>-708841.1699999999</v>
      </c>
      <c r="D19" s="26">
        <v>28405611.52</v>
      </c>
      <c r="E19" s="26">
        <v>11051140.360000001</v>
      </c>
      <c r="F19" s="26">
        <v>9873790.760000002</v>
      </c>
      <c r="G19" s="27">
        <f t="shared" si="0"/>
        <v>17354471.159999996</v>
      </c>
    </row>
    <row r="20" spans="1:7" ht="15">
      <c r="A20" s="25" t="s">
        <v>109</v>
      </c>
      <c r="B20" s="26">
        <v>15107827.200000001</v>
      </c>
      <c r="C20" s="26">
        <v>1243818.38</v>
      </c>
      <c r="D20" s="26">
        <v>16351645.580000004</v>
      </c>
      <c r="E20" s="26">
        <v>4697443.08</v>
      </c>
      <c r="F20" s="26">
        <v>4740889.45</v>
      </c>
      <c r="G20" s="27">
        <f t="shared" si="0"/>
        <v>11654202.500000004</v>
      </c>
    </row>
    <row r="21" spans="1:7" ht="15">
      <c r="A21" s="25" t="s">
        <v>110</v>
      </c>
      <c r="B21" s="26">
        <v>56448014.32</v>
      </c>
      <c r="C21" s="26">
        <v>-63524.44000000004</v>
      </c>
      <c r="D21" s="26">
        <v>56384489.88</v>
      </c>
      <c r="E21" s="26">
        <v>9446948.48</v>
      </c>
      <c r="F21" s="26">
        <v>9523177.909999998</v>
      </c>
      <c r="G21" s="27">
        <f t="shared" si="0"/>
        <v>46937541.400000006</v>
      </c>
    </row>
    <row r="22" spans="1:7" ht="15">
      <c r="A22" s="25" t="s">
        <v>111</v>
      </c>
      <c r="B22" s="26">
        <v>7980406.509999997</v>
      </c>
      <c r="C22" s="26">
        <v>-1905.7599999999993</v>
      </c>
      <c r="D22" s="26">
        <v>7978500.75</v>
      </c>
      <c r="E22" s="26">
        <v>3334043.5300000003</v>
      </c>
      <c r="F22" s="26">
        <v>3346423.7400000007</v>
      </c>
      <c r="G22" s="27">
        <f t="shared" si="0"/>
        <v>4644457.22</v>
      </c>
    </row>
    <row r="23" spans="1:7" ht="15">
      <c r="A23" s="25" t="s">
        <v>112</v>
      </c>
      <c r="B23" s="26">
        <v>6309702.880000002</v>
      </c>
      <c r="C23" s="26">
        <v>12609.510000000004</v>
      </c>
      <c r="D23" s="26">
        <v>6322312.39</v>
      </c>
      <c r="E23" s="26">
        <v>2530088.0500000003</v>
      </c>
      <c r="F23" s="26">
        <v>2530688.24</v>
      </c>
      <c r="G23" s="27">
        <f t="shared" si="0"/>
        <v>3792224.3399999994</v>
      </c>
    </row>
    <row r="24" spans="1:7" ht="15">
      <c r="A24" s="25" t="s">
        <v>113</v>
      </c>
      <c r="B24" s="26">
        <v>22976830.97000001</v>
      </c>
      <c r="C24" s="26">
        <v>41844.20000000002</v>
      </c>
      <c r="D24" s="26">
        <v>23018675.170000006</v>
      </c>
      <c r="E24" s="26">
        <v>9000284.410000002</v>
      </c>
      <c r="F24" s="26">
        <v>9148233.850000003</v>
      </c>
      <c r="G24" s="27">
        <f t="shared" si="0"/>
        <v>14018390.760000004</v>
      </c>
    </row>
    <row r="25" spans="1:7" ht="15">
      <c r="A25" s="25" t="s">
        <v>114</v>
      </c>
      <c r="B25" s="26">
        <v>18336366.709999993</v>
      </c>
      <c r="C25" s="26">
        <v>356784.42000000004</v>
      </c>
      <c r="D25" s="26">
        <v>18693151.129999995</v>
      </c>
      <c r="E25" s="26">
        <v>7100378.590000001</v>
      </c>
      <c r="F25" s="26">
        <v>7170875.49</v>
      </c>
      <c r="G25" s="27">
        <f t="shared" si="0"/>
        <v>11592772.539999995</v>
      </c>
    </row>
    <row r="26" spans="1:7" ht="15">
      <c r="A26" s="25" t="s">
        <v>115</v>
      </c>
      <c r="B26" s="26">
        <v>15191391.910000002</v>
      </c>
      <c r="C26" s="26">
        <v>1096235.66</v>
      </c>
      <c r="D26" s="26">
        <v>16287627.570000006</v>
      </c>
      <c r="E26" s="26">
        <v>5420301.140000001</v>
      </c>
      <c r="F26" s="26">
        <v>5524250.250000001</v>
      </c>
      <c r="G26" s="27">
        <f t="shared" si="0"/>
        <v>10867326.430000005</v>
      </c>
    </row>
    <row r="27" spans="1:7" ht="15">
      <c r="A27" s="25" t="s">
        <v>116</v>
      </c>
      <c r="B27" s="26">
        <v>2072153.5100000002</v>
      </c>
      <c r="C27" s="26">
        <v>9827.459999999997</v>
      </c>
      <c r="D27" s="26">
        <v>2081980.97</v>
      </c>
      <c r="E27" s="26">
        <v>921650.1399999999</v>
      </c>
      <c r="F27" s="26">
        <v>928564.1099999999</v>
      </c>
      <c r="G27" s="27">
        <f t="shared" si="0"/>
        <v>1160330.83</v>
      </c>
    </row>
    <row r="28" spans="1:7" ht="15">
      <c r="A28" s="25" t="s">
        <v>117</v>
      </c>
      <c r="B28" s="26">
        <v>10640355.170000004</v>
      </c>
      <c r="C28" s="26">
        <v>131681.87999999998</v>
      </c>
      <c r="D28" s="26">
        <v>10772037.050000004</v>
      </c>
      <c r="E28" s="26">
        <v>3702501.590000001</v>
      </c>
      <c r="F28" s="26">
        <v>3755114.6600000006</v>
      </c>
      <c r="G28" s="27">
        <f t="shared" si="0"/>
        <v>7069535.460000004</v>
      </c>
    </row>
    <row r="29" spans="1:7" ht="15">
      <c r="A29" s="25" t="s">
        <v>118</v>
      </c>
      <c r="B29" s="26">
        <v>24191256.809999995</v>
      </c>
      <c r="C29" s="26">
        <v>-108264.40999999993</v>
      </c>
      <c r="D29" s="26">
        <v>24082992.39999999</v>
      </c>
      <c r="E29" s="26">
        <v>8696158.900000004</v>
      </c>
      <c r="F29" s="26">
        <v>8725061.780000001</v>
      </c>
      <c r="G29" s="27">
        <f t="shared" si="0"/>
        <v>15386833.499999987</v>
      </c>
    </row>
    <row r="30" spans="1:7" ht="15">
      <c r="A30" s="25" t="s">
        <v>119</v>
      </c>
      <c r="B30" s="26">
        <v>154878598.53000006</v>
      </c>
      <c r="C30" s="26">
        <v>19512350.339999996</v>
      </c>
      <c r="D30" s="26">
        <v>174390948.87000006</v>
      </c>
      <c r="E30" s="26">
        <v>64968582.33999999</v>
      </c>
      <c r="F30" s="26">
        <v>64462400.04</v>
      </c>
      <c r="G30" s="27">
        <f t="shared" si="0"/>
        <v>109422366.53000008</v>
      </c>
    </row>
    <row r="31" spans="1:7" ht="15">
      <c r="A31" s="25" t="s">
        <v>120</v>
      </c>
      <c r="B31" s="26">
        <v>61315922.539999984</v>
      </c>
      <c r="C31" s="26">
        <v>262042.3199999999</v>
      </c>
      <c r="D31" s="26">
        <v>61577964.85999999</v>
      </c>
      <c r="E31" s="26">
        <v>24082802.720000003</v>
      </c>
      <c r="F31" s="26">
        <v>23563872.649999995</v>
      </c>
      <c r="G31" s="27">
        <f t="shared" si="0"/>
        <v>37495162.139999986</v>
      </c>
    </row>
    <row r="32" spans="1:7" ht="15">
      <c r="A32" s="25" t="s">
        <v>121</v>
      </c>
      <c r="B32" s="26">
        <v>10143287.430000002</v>
      </c>
      <c r="C32" s="26">
        <v>172068.3</v>
      </c>
      <c r="D32" s="26">
        <v>10315355.73</v>
      </c>
      <c r="E32" s="26">
        <v>3913034.000000002</v>
      </c>
      <c r="F32" s="26">
        <v>3976343.270000003</v>
      </c>
      <c r="G32" s="27">
        <f t="shared" si="0"/>
        <v>6402321.729999999</v>
      </c>
    </row>
    <row r="33" spans="1:7" ht="15">
      <c r="A33" s="25" t="s">
        <v>122</v>
      </c>
      <c r="B33" s="26">
        <v>46316069.78999999</v>
      </c>
      <c r="C33" s="26">
        <v>167668.66</v>
      </c>
      <c r="D33" s="26">
        <v>46483738.449999996</v>
      </c>
      <c r="E33" s="26">
        <v>18691448.159999993</v>
      </c>
      <c r="F33" s="26">
        <v>19016031.36999999</v>
      </c>
      <c r="G33" s="27">
        <f t="shared" si="0"/>
        <v>27792290.290000003</v>
      </c>
    </row>
    <row r="34" spans="1:7" ht="15">
      <c r="A34" s="25" t="s">
        <v>123</v>
      </c>
      <c r="B34" s="26">
        <v>28493640.1</v>
      </c>
      <c r="C34" s="26">
        <v>-243225.55999999997</v>
      </c>
      <c r="D34" s="26">
        <v>28250414.54</v>
      </c>
      <c r="E34" s="26">
        <v>9086193.269999998</v>
      </c>
      <c r="F34" s="26">
        <v>9189504.189999998</v>
      </c>
      <c r="G34" s="27">
        <f t="shared" si="0"/>
        <v>19164221.270000003</v>
      </c>
    </row>
    <row r="35" spans="1:7" ht="15">
      <c r="A35" s="25" t="s">
        <v>124</v>
      </c>
      <c r="B35" s="26">
        <v>823711131.5099998</v>
      </c>
      <c r="C35" s="26">
        <v>-3011619.6000000066</v>
      </c>
      <c r="D35" s="26">
        <v>820699511.9099994</v>
      </c>
      <c r="E35" s="26">
        <v>305320466.71000004</v>
      </c>
      <c r="F35" s="26">
        <v>319269034.72</v>
      </c>
      <c r="G35" s="27">
        <f t="shared" si="0"/>
        <v>515379045.19999933</v>
      </c>
    </row>
    <row r="36" spans="1:7" ht="15">
      <c r="A36" s="25" t="s">
        <v>125</v>
      </c>
      <c r="B36" s="26">
        <v>231891736.10999995</v>
      </c>
      <c r="C36" s="26">
        <v>6798188.649999999</v>
      </c>
      <c r="D36" s="26">
        <v>238689924.76</v>
      </c>
      <c r="E36" s="26">
        <v>95686399.99999997</v>
      </c>
      <c r="F36" s="26">
        <v>100662696.35000001</v>
      </c>
      <c r="G36" s="27">
        <f t="shared" si="0"/>
        <v>143003524.76000002</v>
      </c>
    </row>
    <row r="37" spans="1:7" ht="15">
      <c r="A37" s="25" t="s">
        <v>126</v>
      </c>
      <c r="B37" s="26">
        <v>44904421.169999994</v>
      </c>
      <c r="C37" s="26">
        <v>3678318.9699999997</v>
      </c>
      <c r="D37" s="26">
        <v>48582740.13999998</v>
      </c>
      <c r="E37" s="26">
        <v>16130295.430000005</v>
      </c>
      <c r="F37" s="26">
        <v>16836719.490000002</v>
      </c>
      <c r="G37" s="27">
        <f t="shared" si="0"/>
        <v>32452444.70999997</v>
      </c>
    </row>
    <row r="38" spans="1:7" ht="15">
      <c r="A38" s="25" t="s">
        <v>127</v>
      </c>
      <c r="B38" s="26">
        <v>22414298.189999998</v>
      </c>
      <c r="C38" s="26">
        <v>115674.44</v>
      </c>
      <c r="D38" s="26">
        <v>22529972.629999988</v>
      </c>
      <c r="E38" s="26">
        <v>7799722.339999998</v>
      </c>
      <c r="F38" s="26">
        <v>8188066.369999998</v>
      </c>
      <c r="G38" s="27">
        <f t="shared" si="0"/>
        <v>14730250.28999999</v>
      </c>
    </row>
    <row r="39" spans="1:7" ht="15">
      <c r="A39" s="25" t="s">
        <v>128</v>
      </c>
      <c r="B39" s="26">
        <v>14780034.149999997</v>
      </c>
      <c r="C39" s="26">
        <v>-0.13000000000101863</v>
      </c>
      <c r="D39" s="26">
        <v>14780034.02</v>
      </c>
      <c r="E39" s="26">
        <v>5591184.789999999</v>
      </c>
      <c r="F39" s="26">
        <v>5961158.429999999</v>
      </c>
      <c r="G39" s="27">
        <f t="shared" si="0"/>
        <v>9188849.23</v>
      </c>
    </row>
    <row r="40" spans="1:7" ht="15">
      <c r="A40" s="25" t="s">
        <v>129</v>
      </c>
      <c r="B40" s="26">
        <v>82301718.55</v>
      </c>
      <c r="C40" s="26">
        <v>18390818.95</v>
      </c>
      <c r="D40" s="26">
        <v>100692537.50000007</v>
      </c>
      <c r="E40" s="26">
        <v>33034818.290000007</v>
      </c>
      <c r="F40" s="26">
        <v>34278380.56</v>
      </c>
      <c r="G40" s="27">
        <f t="shared" si="0"/>
        <v>67657719.21000007</v>
      </c>
    </row>
    <row r="41" spans="1:7" ht="15">
      <c r="A41" s="25" t="s">
        <v>130</v>
      </c>
      <c r="B41" s="26">
        <v>8026005.169999999</v>
      </c>
      <c r="C41" s="26">
        <v>1583992.8900000001</v>
      </c>
      <c r="D41" s="26">
        <v>9609998.06</v>
      </c>
      <c r="E41" s="26">
        <v>3616962.06</v>
      </c>
      <c r="F41" s="26">
        <v>3743191.2399999998</v>
      </c>
      <c r="G41" s="27">
        <f t="shared" si="0"/>
        <v>5993036</v>
      </c>
    </row>
    <row r="42" spans="1:7" ht="15">
      <c r="A42" s="25" t="s">
        <v>131</v>
      </c>
      <c r="B42" s="26">
        <v>35248037.370000005</v>
      </c>
      <c r="C42" s="26">
        <v>-207538.89</v>
      </c>
      <c r="D42" s="26">
        <v>35040498.480000004</v>
      </c>
      <c r="E42" s="26">
        <v>12910227.660000004</v>
      </c>
      <c r="F42" s="26">
        <v>13725629.650000004</v>
      </c>
      <c r="G42" s="27">
        <f t="shared" si="0"/>
        <v>22130270.82</v>
      </c>
    </row>
    <row r="43" spans="1:7" ht="15">
      <c r="A43" s="25" t="s">
        <v>132</v>
      </c>
      <c r="B43" s="26">
        <v>60895125.43</v>
      </c>
      <c r="C43" s="26">
        <v>1435282.77</v>
      </c>
      <c r="D43" s="26">
        <v>62330408.20000002</v>
      </c>
      <c r="E43" s="26">
        <v>21900198.270000014</v>
      </c>
      <c r="F43" s="26">
        <v>23167503.85</v>
      </c>
      <c r="G43" s="27">
        <f t="shared" si="0"/>
        <v>40430209.93000001</v>
      </c>
    </row>
    <row r="44" spans="1:7" ht="15">
      <c r="A44" s="25" t="s">
        <v>133</v>
      </c>
      <c r="B44" s="26">
        <v>105276958.49000002</v>
      </c>
      <c r="C44" s="26">
        <v>3178652.7400000016</v>
      </c>
      <c r="D44" s="26">
        <v>108455611.22999999</v>
      </c>
      <c r="E44" s="26">
        <v>44180518.01000001</v>
      </c>
      <c r="F44" s="26">
        <v>41917554.530000016</v>
      </c>
      <c r="G44" s="27">
        <f t="shared" si="0"/>
        <v>64275093.21999998</v>
      </c>
    </row>
    <row r="45" spans="1:7" ht="15">
      <c r="A45" s="25" t="s">
        <v>134</v>
      </c>
      <c r="B45" s="26">
        <v>120667563.52999997</v>
      </c>
      <c r="C45" s="26">
        <v>4726848.280000001</v>
      </c>
      <c r="D45" s="26">
        <v>125394411.80999994</v>
      </c>
      <c r="E45" s="26">
        <v>42654807.72999999</v>
      </c>
      <c r="F45" s="26">
        <v>42847362.05</v>
      </c>
      <c r="G45" s="27">
        <f t="shared" si="0"/>
        <v>82739604.07999995</v>
      </c>
    </row>
    <row r="46" spans="1:7" ht="15">
      <c r="A46" s="25" t="s">
        <v>135</v>
      </c>
      <c r="B46" s="26">
        <v>75098438.70999998</v>
      </c>
      <c r="C46" s="26">
        <v>13304755.22</v>
      </c>
      <c r="D46" s="26">
        <v>88403193.92999999</v>
      </c>
      <c r="E46" s="26">
        <v>27744078.250000004</v>
      </c>
      <c r="F46" s="26">
        <v>26701739.790000003</v>
      </c>
      <c r="G46" s="27">
        <f t="shared" si="0"/>
        <v>60659115.67999999</v>
      </c>
    </row>
    <row r="47" spans="1:7" ht="15">
      <c r="A47" s="25" t="s">
        <v>136</v>
      </c>
      <c r="B47" s="26">
        <v>10518731.68</v>
      </c>
      <c r="C47" s="26">
        <v>76358.13999999998</v>
      </c>
      <c r="D47" s="26">
        <v>10595089.819999998</v>
      </c>
      <c r="E47" s="26">
        <v>4552018.03</v>
      </c>
      <c r="F47" s="26">
        <v>4617581.59</v>
      </c>
      <c r="G47" s="27">
        <f t="shared" si="0"/>
        <v>6043071.789999998</v>
      </c>
    </row>
    <row r="48" spans="1:7" ht="15">
      <c r="A48" s="25" t="s">
        <v>137</v>
      </c>
      <c r="B48" s="26">
        <v>13322666.369999997</v>
      </c>
      <c r="C48" s="26">
        <v>95298067.63999999</v>
      </c>
      <c r="D48" s="26">
        <v>108620734.00999999</v>
      </c>
      <c r="E48" s="26">
        <v>27217613.169999998</v>
      </c>
      <c r="F48" s="26">
        <v>25272030.31</v>
      </c>
      <c r="G48" s="27">
        <f t="shared" si="0"/>
        <v>81403120.83999999</v>
      </c>
    </row>
    <row r="49" spans="1:7" ht="15">
      <c r="A49" s="25" t="s">
        <v>138</v>
      </c>
      <c r="B49" s="26">
        <v>8586419.75</v>
      </c>
      <c r="C49" s="26">
        <v>55682.46999999999</v>
      </c>
      <c r="D49" s="26">
        <v>8642102.219999997</v>
      </c>
      <c r="E49" s="26">
        <v>3504577.1999999997</v>
      </c>
      <c r="F49" s="26">
        <v>3435330.87</v>
      </c>
      <c r="G49" s="27">
        <f t="shared" si="0"/>
        <v>5137525.019999998</v>
      </c>
    </row>
    <row r="50" spans="1:7" ht="15">
      <c r="A50" s="25" t="s">
        <v>139</v>
      </c>
      <c r="B50" s="26">
        <v>94652944.71</v>
      </c>
      <c r="C50" s="26">
        <v>4298087.649999999</v>
      </c>
      <c r="D50" s="26">
        <v>98951032.36000004</v>
      </c>
      <c r="E50" s="26">
        <v>30336475.399999995</v>
      </c>
      <c r="F50" s="26">
        <v>30162566.889999993</v>
      </c>
      <c r="G50" s="27">
        <f t="shared" si="0"/>
        <v>68614556.96000005</v>
      </c>
    </row>
    <row r="51" spans="1:7" ht="15">
      <c r="A51" s="25" t="s">
        <v>140</v>
      </c>
      <c r="B51" s="26">
        <v>68231716.97</v>
      </c>
      <c r="C51" s="26">
        <v>3574910.43</v>
      </c>
      <c r="D51" s="26">
        <v>71806627.40000002</v>
      </c>
      <c r="E51" s="26">
        <v>26066947.05999998</v>
      </c>
      <c r="F51" s="26">
        <v>26248445.98999998</v>
      </c>
      <c r="G51" s="27">
        <f t="shared" si="0"/>
        <v>45739680.34000004</v>
      </c>
    </row>
    <row r="52" spans="1:7" ht="15">
      <c r="A52" s="25" t="s">
        <v>141</v>
      </c>
      <c r="B52" s="26">
        <v>79267276.09</v>
      </c>
      <c r="C52" s="26">
        <v>143742364.75</v>
      </c>
      <c r="D52" s="26">
        <v>223009640.84</v>
      </c>
      <c r="E52" s="26">
        <v>124701160.41999999</v>
      </c>
      <c r="F52" s="26">
        <v>120322212.88</v>
      </c>
      <c r="G52" s="27">
        <f t="shared" si="0"/>
        <v>98308480.42000002</v>
      </c>
    </row>
    <row r="53" spans="1:7" ht="15">
      <c r="A53" s="25" t="s">
        <v>142</v>
      </c>
      <c r="B53" s="26">
        <v>37845119.49000002</v>
      </c>
      <c r="C53" s="26">
        <v>98803.65</v>
      </c>
      <c r="D53" s="26">
        <v>37943923.14000004</v>
      </c>
      <c r="E53" s="26">
        <v>15784438.97</v>
      </c>
      <c r="F53" s="26">
        <v>15621576.089999996</v>
      </c>
      <c r="G53" s="27">
        <f t="shared" si="0"/>
        <v>22159484.17000004</v>
      </c>
    </row>
    <row r="54" spans="1:7" ht="15">
      <c r="A54" s="25" t="s">
        <v>143</v>
      </c>
      <c r="B54" s="26">
        <v>74956144.15</v>
      </c>
      <c r="C54" s="26">
        <v>13315622.86</v>
      </c>
      <c r="D54" s="26">
        <v>88271767.00999999</v>
      </c>
      <c r="E54" s="26">
        <v>24122976.320000004</v>
      </c>
      <c r="F54" s="26">
        <v>23375392.05000001</v>
      </c>
      <c r="G54" s="27">
        <f t="shared" si="0"/>
        <v>64148790.68999998</v>
      </c>
    </row>
    <row r="55" spans="1:7" ht="15">
      <c r="A55" s="25" t="s">
        <v>144</v>
      </c>
      <c r="B55" s="26">
        <v>53890935.570000015</v>
      </c>
      <c r="C55" s="26">
        <v>11082210.049999999</v>
      </c>
      <c r="D55" s="26">
        <v>64973145.61999998</v>
      </c>
      <c r="E55" s="26">
        <v>22963638.09</v>
      </c>
      <c r="F55" s="26">
        <v>23110442.770000007</v>
      </c>
      <c r="G55" s="27">
        <f t="shared" si="0"/>
        <v>42009507.52999999</v>
      </c>
    </row>
    <row r="56" spans="1:7" ht="15">
      <c r="A56" s="25" t="s">
        <v>145</v>
      </c>
      <c r="B56" s="26">
        <v>152394438.99000004</v>
      </c>
      <c r="C56" s="26">
        <v>90857329.35</v>
      </c>
      <c r="D56" s="26">
        <v>243251768.34000003</v>
      </c>
      <c r="E56" s="26">
        <v>50768321.29999998</v>
      </c>
      <c r="F56" s="26">
        <v>49437766.529999994</v>
      </c>
      <c r="G56" s="27">
        <f t="shared" si="0"/>
        <v>192483447.04000005</v>
      </c>
    </row>
    <row r="57" spans="1:7" ht="15">
      <c r="A57" s="25" t="s">
        <v>146</v>
      </c>
      <c r="B57" s="26">
        <v>700170757.9999998</v>
      </c>
      <c r="C57" s="26">
        <v>287087370.98</v>
      </c>
      <c r="D57" s="26">
        <v>987258128.98</v>
      </c>
      <c r="E57" s="26">
        <v>307105827.06999993</v>
      </c>
      <c r="F57" s="26">
        <v>297159071.63999975</v>
      </c>
      <c r="G57" s="27">
        <f t="shared" si="0"/>
        <v>680152301.9100001</v>
      </c>
    </row>
    <row r="58" spans="1:7" ht="15">
      <c r="A58" s="25" t="s">
        <v>147</v>
      </c>
      <c r="B58" s="26">
        <v>79699318.78000002</v>
      </c>
      <c r="C58" s="26">
        <v>25004386.69</v>
      </c>
      <c r="D58" s="26">
        <v>104703705.47000001</v>
      </c>
      <c r="E58" s="26">
        <v>37316022.74000002</v>
      </c>
      <c r="F58" s="26">
        <v>36641670.430000015</v>
      </c>
      <c r="G58" s="27">
        <f t="shared" si="0"/>
        <v>67387682.72999999</v>
      </c>
    </row>
    <row r="59" spans="1:7" ht="15">
      <c r="A59" s="25" t="s">
        <v>148</v>
      </c>
      <c r="B59" s="26">
        <v>40843926.9</v>
      </c>
      <c r="C59" s="26">
        <v>0.06999999999679858</v>
      </c>
      <c r="D59" s="26">
        <v>40843926.97</v>
      </c>
      <c r="E59" s="26">
        <v>16377559.699999997</v>
      </c>
      <c r="F59" s="26">
        <v>16298550.450000001</v>
      </c>
      <c r="G59" s="27">
        <f t="shared" si="0"/>
        <v>24466367.270000003</v>
      </c>
    </row>
    <row r="60" spans="1:7" ht="15">
      <c r="A60" s="25" t="s">
        <v>149</v>
      </c>
      <c r="B60" s="26">
        <v>0</v>
      </c>
      <c r="C60" s="26">
        <v>7754869.7</v>
      </c>
      <c r="D60" s="26">
        <v>7754869.7</v>
      </c>
      <c r="E60" s="26">
        <v>0</v>
      </c>
      <c r="F60" s="26">
        <v>0</v>
      </c>
      <c r="G60" s="27">
        <f t="shared" si="0"/>
        <v>7754869.7</v>
      </c>
    </row>
    <row r="61" spans="1:7" ht="15">
      <c r="A61" s="25" t="s">
        <v>150</v>
      </c>
      <c r="B61" s="26">
        <v>130163491.54000002</v>
      </c>
      <c r="C61" s="26">
        <v>34164660.37</v>
      </c>
      <c r="D61" s="26">
        <v>164328151.91000003</v>
      </c>
      <c r="E61" s="26">
        <v>75934812.00000001</v>
      </c>
      <c r="F61" s="26">
        <v>70278507.70000002</v>
      </c>
      <c r="G61" s="27">
        <f t="shared" si="0"/>
        <v>88393339.91000001</v>
      </c>
    </row>
    <row r="62" spans="1:7" ht="15">
      <c r="A62" s="25" t="s">
        <v>151</v>
      </c>
      <c r="B62" s="26">
        <v>61970979.00000001</v>
      </c>
      <c r="C62" s="26">
        <v>34327023.05</v>
      </c>
      <c r="D62" s="26">
        <v>96298002.05000001</v>
      </c>
      <c r="E62" s="26">
        <v>38739312.93</v>
      </c>
      <c r="F62" s="26">
        <v>37596510.07</v>
      </c>
      <c r="G62" s="27">
        <f t="shared" si="0"/>
        <v>57558689.12000001</v>
      </c>
    </row>
    <row r="63" spans="1:7" ht="15">
      <c r="A63" s="25" t="s">
        <v>152</v>
      </c>
      <c r="B63" s="26">
        <v>45033637.379999995</v>
      </c>
      <c r="C63" s="26">
        <v>13139446.14</v>
      </c>
      <c r="D63" s="26">
        <v>58173083.52</v>
      </c>
      <c r="E63" s="26">
        <v>16310231.88</v>
      </c>
      <c r="F63" s="26">
        <v>16349905.22</v>
      </c>
      <c r="G63" s="27">
        <f t="shared" si="0"/>
        <v>41862851.64</v>
      </c>
    </row>
    <row r="64" spans="1:7" ht="15">
      <c r="A64" s="25" t="s">
        <v>153</v>
      </c>
      <c r="B64" s="26">
        <v>4809261.799999999</v>
      </c>
      <c r="C64" s="26">
        <v>36371.98</v>
      </c>
      <c r="D64" s="26">
        <v>4845633.78</v>
      </c>
      <c r="E64" s="26">
        <v>1765023.9900000007</v>
      </c>
      <c r="F64" s="26">
        <v>1750841.6800000006</v>
      </c>
      <c r="G64" s="27">
        <f t="shared" si="0"/>
        <v>3080609.7899999996</v>
      </c>
    </row>
    <row r="65" spans="1:7" ht="15">
      <c r="A65" s="25" t="s">
        <v>154</v>
      </c>
      <c r="B65" s="26">
        <v>12233315.930000003</v>
      </c>
      <c r="C65" s="26">
        <v>24643.130000000016</v>
      </c>
      <c r="D65" s="26">
        <v>12257959.059999999</v>
      </c>
      <c r="E65" s="26">
        <v>5169274.9399999995</v>
      </c>
      <c r="F65" s="26">
        <v>5196862.45</v>
      </c>
      <c r="G65" s="27">
        <f t="shared" si="0"/>
        <v>7088684.119999999</v>
      </c>
    </row>
    <row r="66" spans="1:7" ht="15">
      <c r="A66" s="25" t="s">
        <v>155</v>
      </c>
      <c r="B66" s="26">
        <v>3174899.3699999996</v>
      </c>
      <c r="C66" s="26">
        <v>20796.04</v>
      </c>
      <c r="D66" s="26">
        <v>3195695.41</v>
      </c>
      <c r="E66" s="26">
        <v>1256220.2199999995</v>
      </c>
      <c r="F66" s="26">
        <v>1259751.2099999997</v>
      </c>
      <c r="G66" s="27">
        <f t="shared" si="0"/>
        <v>1939475.1900000006</v>
      </c>
    </row>
    <row r="67" spans="1:7" ht="15">
      <c r="A67" s="25" t="s">
        <v>156</v>
      </c>
      <c r="B67" s="26">
        <v>32829517.96</v>
      </c>
      <c r="C67" s="26">
        <v>0</v>
      </c>
      <c r="D67" s="26">
        <v>32829517.96</v>
      </c>
      <c r="E67" s="26">
        <v>22409218.810000002</v>
      </c>
      <c r="F67" s="26">
        <v>22409218.810000002</v>
      </c>
      <c r="G67" s="27">
        <f t="shared" si="0"/>
        <v>10420299.149999999</v>
      </c>
    </row>
    <row r="68" spans="1:7" ht="15">
      <c r="A68" s="25" t="s">
        <v>157</v>
      </c>
      <c r="B68" s="26">
        <v>78599545</v>
      </c>
      <c r="C68" s="26">
        <v>1747692.15</v>
      </c>
      <c r="D68" s="26">
        <v>80347237.14999999</v>
      </c>
      <c r="E68" s="26">
        <v>45849734.56</v>
      </c>
      <c r="F68" s="26">
        <v>45849734.56</v>
      </c>
      <c r="G68" s="27">
        <f t="shared" si="0"/>
        <v>34497502.58999999</v>
      </c>
    </row>
    <row r="69" spans="1:7" ht="15">
      <c r="A69" s="25" t="s">
        <v>158</v>
      </c>
      <c r="B69" s="26">
        <v>65948107.04</v>
      </c>
      <c r="C69" s="26">
        <v>12269656.879999999</v>
      </c>
      <c r="D69" s="26">
        <v>78217763.92</v>
      </c>
      <c r="E69" s="26">
        <v>42371795.849999994</v>
      </c>
      <c r="F69" s="26">
        <v>41730326.169999994</v>
      </c>
      <c r="G69" s="27">
        <f t="shared" si="0"/>
        <v>35845968.07000001</v>
      </c>
    </row>
    <row r="70" spans="1:7" ht="15">
      <c r="A70" s="25" t="s">
        <v>159</v>
      </c>
      <c r="B70" s="26">
        <v>115181840.96</v>
      </c>
      <c r="C70" s="26">
        <v>1385000.05</v>
      </c>
      <c r="D70" s="26">
        <v>116566841.01</v>
      </c>
      <c r="E70" s="26">
        <v>69151490</v>
      </c>
      <c r="F70" s="26">
        <v>59668420</v>
      </c>
      <c r="G70" s="27">
        <f t="shared" si="0"/>
        <v>47415351.010000005</v>
      </c>
    </row>
    <row r="71" spans="1:7" ht="15">
      <c r="A71" s="25" t="s">
        <v>160</v>
      </c>
      <c r="B71" s="26">
        <v>14268744</v>
      </c>
      <c r="C71" s="26">
        <v>1728646.11</v>
      </c>
      <c r="D71" s="26">
        <v>15997390.11</v>
      </c>
      <c r="E71" s="26">
        <v>8323434</v>
      </c>
      <c r="F71" s="26">
        <v>7134372</v>
      </c>
      <c r="G71" s="27">
        <f t="shared" si="0"/>
        <v>7673956.109999999</v>
      </c>
    </row>
    <row r="72" spans="1:7" ht="15">
      <c r="A72" s="25" t="s">
        <v>161</v>
      </c>
      <c r="B72" s="26">
        <v>69711014.86</v>
      </c>
      <c r="C72" s="26">
        <v>-3214603.0900000003</v>
      </c>
      <c r="D72" s="26">
        <v>66496411.77</v>
      </c>
      <c r="E72" s="26">
        <v>38592478.68</v>
      </c>
      <c r="F72" s="26">
        <v>33310266.1</v>
      </c>
      <c r="G72" s="27">
        <f t="shared" si="0"/>
        <v>27903933.090000004</v>
      </c>
    </row>
    <row r="73" spans="1:7" ht="15">
      <c r="A73" s="25" t="s">
        <v>162</v>
      </c>
      <c r="B73" s="26">
        <v>69103005.96000001</v>
      </c>
      <c r="C73" s="26">
        <v>36047117.69</v>
      </c>
      <c r="D73" s="26">
        <v>105150123.64999999</v>
      </c>
      <c r="E73" s="26">
        <v>49590247.37</v>
      </c>
      <c r="F73" s="26">
        <v>49347611.76</v>
      </c>
      <c r="G73" s="27">
        <f t="shared" si="0"/>
        <v>55559876.279999994</v>
      </c>
    </row>
    <row r="74" spans="1:7" ht="15">
      <c r="A74" s="25" t="s">
        <v>163</v>
      </c>
      <c r="B74" s="26">
        <v>11522435</v>
      </c>
      <c r="C74" s="26">
        <v>40000.04</v>
      </c>
      <c r="D74" s="26">
        <v>11562435.04</v>
      </c>
      <c r="E74" s="26">
        <v>8548920.370000001</v>
      </c>
      <c r="F74" s="26">
        <v>7946217.46</v>
      </c>
      <c r="G74" s="27">
        <f t="shared" si="0"/>
        <v>3013514.669999998</v>
      </c>
    </row>
    <row r="75" spans="1:7" ht="15">
      <c r="A75" s="25" t="s">
        <v>164</v>
      </c>
      <c r="B75" s="26">
        <v>13539228.96</v>
      </c>
      <c r="C75" s="26">
        <v>9401480.88</v>
      </c>
      <c r="D75" s="26">
        <v>22940709.84</v>
      </c>
      <c r="E75" s="26">
        <v>12697434.53</v>
      </c>
      <c r="F75" s="26">
        <v>12697434.53</v>
      </c>
      <c r="G75" s="27">
        <f t="shared" si="0"/>
        <v>10243275.31</v>
      </c>
    </row>
    <row r="76" spans="1:7" ht="15">
      <c r="A76" s="25" t="s">
        <v>165</v>
      </c>
      <c r="B76" s="26">
        <v>13258001.35</v>
      </c>
      <c r="C76" s="26">
        <v>2862847.54</v>
      </c>
      <c r="D76" s="26">
        <v>16120848.890000002</v>
      </c>
      <c r="E76" s="26">
        <v>6971392.45</v>
      </c>
      <c r="F76" s="26">
        <v>7066663.27</v>
      </c>
      <c r="G76" s="27">
        <f aca="true" t="shared" si="1" ref="G76:G81">D76-E76</f>
        <v>9149456.440000001</v>
      </c>
    </row>
    <row r="77" spans="1:7" ht="15">
      <c r="A77" s="25" t="s">
        <v>166</v>
      </c>
      <c r="B77" s="26">
        <v>40898029.96</v>
      </c>
      <c r="C77" s="26">
        <v>0</v>
      </c>
      <c r="D77" s="26">
        <v>40898029.96</v>
      </c>
      <c r="E77" s="26">
        <v>21985396</v>
      </c>
      <c r="F77" s="26">
        <v>21985396</v>
      </c>
      <c r="G77" s="27">
        <f t="shared" si="1"/>
        <v>18912633.96</v>
      </c>
    </row>
    <row r="78" spans="1:7" ht="15">
      <c r="A78" s="25" t="s">
        <v>167</v>
      </c>
      <c r="B78" s="26">
        <v>5861549.09</v>
      </c>
      <c r="C78" s="26">
        <v>3703475.62</v>
      </c>
      <c r="D78" s="26">
        <v>9565024.71</v>
      </c>
      <c r="E78" s="26">
        <v>5000127</v>
      </c>
      <c r="F78" s="26">
        <v>5000127</v>
      </c>
      <c r="G78" s="27">
        <f t="shared" si="1"/>
        <v>4564897.710000001</v>
      </c>
    </row>
    <row r="79" spans="1:7" ht="15">
      <c r="A79" s="25" t="s">
        <v>168</v>
      </c>
      <c r="B79" s="26">
        <v>3372075</v>
      </c>
      <c r="C79" s="26">
        <v>0</v>
      </c>
      <c r="D79" s="26">
        <v>3372075</v>
      </c>
      <c r="E79" s="26">
        <v>1967042</v>
      </c>
      <c r="F79" s="26">
        <v>1686036</v>
      </c>
      <c r="G79" s="27">
        <f t="shared" si="1"/>
        <v>1405033</v>
      </c>
    </row>
    <row r="80" spans="1:7" ht="15">
      <c r="A80" s="25" t="s">
        <v>169</v>
      </c>
      <c r="B80" s="26">
        <v>15407836.04</v>
      </c>
      <c r="C80" s="26">
        <v>621659.4400000001</v>
      </c>
      <c r="D80" s="26">
        <v>16029495.48</v>
      </c>
      <c r="E80" s="26">
        <v>8442896.73</v>
      </c>
      <c r="F80" s="26">
        <v>8442896.73</v>
      </c>
      <c r="G80" s="27">
        <f t="shared" si="1"/>
        <v>7586598.75</v>
      </c>
    </row>
    <row r="81" spans="1:7" ht="15">
      <c r="A81" s="25" t="s">
        <v>170</v>
      </c>
      <c r="B81" s="26">
        <v>48827745.669999994</v>
      </c>
      <c r="C81" s="26">
        <v>15718219.03</v>
      </c>
      <c r="D81" s="26">
        <v>64545964.699999996</v>
      </c>
      <c r="E81" s="26">
        <v>23865028.45</v>
      </c>
      <c r="F81" s="26">
        <v>23780005.970000003</v>
      </c>
      <c r="G81" s="27">
        <f t="shared" si="1"/>
        <v>40680936.25</v>
      </c>
    </row>
    <row r="82" spans="1:7" ht="15">
      <c r="A82" s="28" t="s">
        <v>171</v>
      </c>
      <c r="B82" s="29"/>
      <c r="C82" s="29"/>
      <c r="D82" s="29"/>
      <c r="E82" s="29"/>
      <c r="F82" s="29"/>
      <c r="G82" s="29"/>
    </row>
    <row r="83" spans="1:7" ht="15">
      <c r="A83" s="30" t="s">
        <v>172</v>
      </c>
      <c r="B83" s="24">
        <f>SUM(B84:B109)</f>
        <v>1544606299.54</v>
      </c>
      <c r="C83" s="24">
        <f aca="true" t="shared" si="2" ref="C83:F83">SUM(C84:C109)</f>
        <v>257126241.16999996</v>
      </c>
      <c r="D83" s="24">
        <f t="shared" si="2"/>
        <v>1801732540.7100003</v>
      </c>
      <c r="E83" s="24">
        <f t="shared" si="2"/>
        <v>626454803.19</v>
      </c>
      <c r="F83" s="24">
        <f t="shared" si="2"/>
        <v>582833146.9200001</v>
      </c>
      <c r="G83" s="24">
        <f aca="true" t="shared" si="3" ref="G83:G108">D83-E83</f>
        <v>1175277737.5200002</v>
      </c>
    </row>
    <row r="84" spans="1:7" ht="15">
      <c r="A84" s="25" t="s">
        <v>123</v>
      </c>
      <c r="B84" s="26">
        <v>38706935.53</v>
      </c>
      <c r="C84" s="26">
        <v>3710093.869999999</v>
      </c>
      <c r="D84" s="26">
        <v>42417029.4</v>
      </c>
      <c r="E84" s="26">
        <v>3549742.75</v>
      </c>
      <c r="F84" s="26">
        <v>3200200.5</v>
      </c>
      <c r="G84" s="27">
        <f t="shared" si="3"/>
        <v>38867286.65</v>
      </c>
    </row>
    <row r="85" spans="1:7" ht="15">
      <c r="A85" s="25" t="s">
        <v>124</v>
      </c>
      <c r="B85" s="26">
        <v>279803235.96000004</v>
      </c>
      <c r="C85" s="26">
        <v>15585004.97</v>
      </c>
      <c r="D85" s="26">
        <v>295388240.93000007</v>
      </c>
      <c r="E85" s="26">
        <v>134500209.01</v>
      </c>
      <c r="F85" s="26">
        <v>117071756.3</v>
      </c>
      <c r="G85" s="27">
        <f t="shared" si="3"/>
        <v>160888031.92000008</v>
      </c>
    </row>
    <row r="86" spans="1:7" ht="15">
      <c r="A86" s="25" t="s">
        <v>125</v>
      </c>
      <c r="B86" s="26">
        <v>83581661.41</v>
      </c>
      <c r="C86" s="26">
        <v>-2119096.69</v>
      </c>
      <c r="D86" s="26">
        <v>81462564.72</v>
      </c>
      <c r="E86" s="26">
        <v>38546333.199999996</v>
      </c>
      <c r="F86" s="26">
        <v>31953429.55</v>
      </c>
      <c r="G86" s="27">
        <f t="shared" si="3"/>
        <v>42916231.52</v>
      </c>
    </row>
    <row r="87" spans="1:7" ht="15">
      <c r="A87" s="25" t="s">
        <v>126</v>
      </c>
      <c r="B87" s="26">
        <v>17073626.900000002</v>
      </c>
      <c r="C87" s="26">
        <v>-339954.15</v>
      </c>
      <c r="D87" s="26">
        <v>16733672.749999998</v>
      </c>
      <c r="E87" s="26">
        <v>5680973.29</v>
      </c>
      <c r="F87" s="26">
        <v>4838559.41</v>
      </c>
      <c r="G87" s="27">
        <f t="shared" si="3"/>
        <v>11052699.459999997</v>
      </c>
    </row>
    <row r="88" spans="1:7" ht="15">
      <c r="A88" s="25" t="s">
        <v>127</v>
      </c>
      <c r="B88" s="26">
        <v>3768046.0300000003</v>
      </c>
      <c r="C88" s="26">
        <v>-0.06</v>
      </c>
      <c r="D88" s="26">
        <v>3768045.97</v>
      </c>
      <c r="E88" s="26">
        <v>1291022.05</v>
      </c>
      <c r="F88" s="26">
        <v>971543.8</v>
      </c>
      <c r="G88" s="27">
        <f t="shared" si="3"/>
        <v>2477023.92</v>
      </c>
    </row>
    <row r="89" spans="1:7" ht="15">
      <c r="A89" s="25" t="s">
        <v>128</v>
      </c>
      <c r="B89" s="26">
        <v>4227553.68</v>
      </c>
      <c r="C89" s="26">
        <v>0</v>
      </c>
      <c r="D89" s="26">
        <v>4227553.68</v>
      </c>
      <c r="E89" s="26">
        <v>1041943.05</v>
      </c>
      <c r="F89" s="26">
        <v>774157.31</v>
      </c>
      <c r="G89" s="27">
        <f t="shared" si="3"/>
        <v>3185610.63</v>
      </c>
    </row>
    <row r="90" spans="1:7" ht="15">
      <c r="A90" s="25" t="s">
        <v>129</v>
      </c>
      <c r="B90" s="26">
        <v>14106338.11</v>
      </c>
      <c r="C90" s="26">
        <v>10000000.05</v>
      </c>
      <c r="D90" s="26">
        <v>24106338.16</v>
      </c>
      <c r="E90" s="26">
        <v>4075708.46</v>
      </c>
      <c r="F90" s="26">
        <v>2961675.21</v>
      </c>
      <c r="G90" s="27">
        <f t="shared" si="3"/>
        <v>20030629.7</v>
      </c>
    </row>
    <row r="91" spans="1:7" ht="15">
      <c r="A91" s="25" t="s">
        <v>130</v>
      </c>
      <c r="B91" s="26">
        <v>1406021.58</v>
      </c>
      <c r="C91" s="26">
        <v>-0.06</v>
      </c>
      <c r="D91" s="26">
        <v>1406021.52</v>
      </c>
      <c r="E91" s="26">
        <v>394270.80000000005</v>
      </c>
      <c r="F91" s="26">
        <v>275199.64</v>
      </c>
      <c r="G91" s="27">
        <f t="shared" si="3"/>
        <v>1011750.72</v>
      </c>
    </row>
    <row r="92" spans="1:7" ht="15">
      <c r="A92" s="25" t="s">
        <v>131</v>
      </c>
      <c r="B92" s="26">
        <v>6694599.5200000005</v>
      </c>
      <c r="C92" s="26">
        <v>-0.04</v>
      </c>
      <c r="D92" s="26">
        <v>6694599.48</v>
      </c>
      <c r="E92" s="26">
        <v>2278868.92</v>
      </c>
      <c r="F92" s="26">
        <v>1707934.92</v>
      </c>
      <c r="G92" s="27">
        <f t="shared" si="3"/>
        <v>4415730.5600000005</v>
      </c>
    </row>
    <row r="93" spans="1:7" ht="15">
      <c r="A93" s="25" t="s">
        <v>132</v>
      </c>
      <c r="B93" s="26">
        <v>12612360.860000001</v>
      </c>
      <c r="C93" s="26">
        <v>-0.019999999999999997</v>
      </c>
      <c r="D93" s="26">
        <v>12612360.84</v>
      </c>
      <c r="E93" s="26">
        <v>4533101.84</v>
      </c>
      <c r="F93" s="26">
        <v>3459003.8600000003</v>
      </c>
      <c r="G93" s="27">
        <f t="shared" si="3"/>
        <v>8079259</v>
      </c>
    </row>
    <row r="94" spans="1:7" ht="15">
      <c r="A94" s="25" t="s">
        <v>134</v>
      </c>
      <c r="B94" s="26">
        <v>5319794</v>
      </c>
      <c r="C94" s="26">
        <v>-5319794</v>
      </c>
      <c r="D94" s="26">
        <v>0</v>
      </c>
      <c r="E94" s="26">
        <v>0</v>
      </c>
      <c r="F94" s="26">
        <v>0</v>
      </c>
      <c r="G94" s="27">
        <f t="shared" si="3"/>
        <v>0</v>
      </c>
    </row>
    <row r="95" spans="1:7" ht="15">
      <c r="A95" s="25" t="s">
        <v>135</v>
      </c>
      <c r="B95" s="26">
        <v>62600000</v>
      </c>
      <c r="C95" s="26">
        <v>-9368895.759999998</v>
      </c>
      <c r="D95" s="26">
        <v>53231104.239999995</v>
      </c>
      <c r="E95" s="26">
        <v>4756621.27</v>
      </c>
      <c r="F95" s="26">
        <v>4756621.27</v>
      </c>
      <c r="G95" s="27">
        <f t="shared" si="3"/>
        <v>48474482.97</v>
      </c>
    </row>
    <row r="96" spans="1:7" ht="15">
      <c r="A96" s="25" t="s">
        <v>137</v>
      </c>
      <c r="B96" s="26">
        <v>146034613.39</v>
      </c>
      <c r="C96" s="26">
        <v>-4391850.969999999</v>
      </c>
      <c r="D96" s="26">
        <v>141642762.42</v>
      </c>
      <c r="E96" s="26">
        <v>14370064.46</v>
      </c>
      <c r="F96" s="26">
        <v>13766551.720000003</v>
      </c>
      <c r="G96" s="27">
        <f t="shared" si="3"/>
        <v>127272697.95999998</v>
      </c>
    </row>
    <row r="97" spans="1:7" ht="15">
      <c r="A97" s="25" t="s">
        <v>139</v>
      </c>
      <c r="B97" s="26">
        <v>0</v>
      </c>
      <c r="C97" s="26">
        <v>897601.94</v>
      </c>
      <c r="D97" s="26">
        <v>897601.94</v>
      </c>
      <c r="E97" s="26">
        <v>0</v>
      </c>
      <c r="F97" s="26">
        <v>0</v>
      </c>
      <c r="G97" s="27">
        <f t="shared" si="3"/>
        <v>897601.94</v>
      </c>
    </row>
    <row r="98" spans="1:7" ht="15">
      <c r="A98" s="25" t="s">
        <v>141</v>
      </c>
      <c r="B98" s="26">
        <v>35000000</v>
      </c>
      <c r="C98" s="26">
        <v>27796119.64</v>
      </c>
      <c r="D98" s="26">
        <v>62796119.64</v>
      </c>
      <c r="E98" s="26">
        <v>51976989.03</v>
      </c>
      <c r="F98" s="26">
        <v>51976989.03</v>
      </c>
      <c r="G98" s="27">
        <f t="shared" si="3"/>
        <v>10819130.61</v>
      </c>
    </row>
    <row r="99" spans="1:7" ht="15">
      <c r="A99" s="25" t="s">
        <v>143</v>
      </c>
      <c r="B99" s="26">
        <v>15000000</v>
      </c>
      <c r="C99" s="26">
        <v>0</v>
      </c>
      <c r="D99" s="26">
        <v>15000000</v>
      </c>
      <c r="E99" s="26">
        <v>1765666.37</v>
      </c>
      <c r="F99" s="26">
        <v>983296.23</v>
      </c>
      <c r="G99" s="27">
        <f t="shared" si="3"/>
        <v>13234333.629999999</v>
      </c>
    </row>
    <row r="100" spans="1:7" ht="15">
      <c r="A100" s="25" t="s">
        <v>144</v>
      </c>
      <c r="B100" s="26">
        <v>88196852</v>
      </c>
      <c r="C100" s="26">
        <v>-37169198.4</v>
      </c>
      <c r="D100" s="26">
        <v>51027653.6</v>
      </c>
      <c r="E100" s="26">
        <v>18649901.92</v>
      </c>
      <c r="F100" s="26">
        <v>18649901.92</v>
      </c>
      <c r="G100" s="27">
        <f t="shared" si="3"/>
        <v>32377751.68</v>
      </c>
    </row>
    <row r="101" spans="1:7" ht="15">
      <c r="A101" s="25" t="s">
        <v>145</v>
      </c>
      <c r="B101" s="26">
        <v>0</v>
      </c>
      <c r="C101" s="26">
        <v>25000000</v>
      </c>
      <c r="D101" s="26">
        <v>25000000</v>
      </c>
      <c r="E101" s="26">
        <v>0</v>
      </c>
      <c r="F101" s="26">
        <v>0</v>
      </c>
      <c r="G101" s="27">
        <f t="shared" si="3"/>
        <v>25000000</v>
      </c>
    </row>
    <row r="102" spans="1:7" ht="15">
      <c r="A102" s="25" t="s">
        <v>146</v>
      </c>
      <c r="B102" s="26">
        <v>7979692</v>
      </c>
      <c r="C102" s="26">
        <v>322348651.84</v>
      </c>
      <c r="D102" s="26">
        <v>330328343.84</v>
      </c>
      <c r="E102" s="26">
        <v>83870889.69000001</v>
      </c>
      <c r="F102" s="26">
        <v>82149705.91</v>
      </c>
      <c r="G102" s="27">
        <f t="shared" si="3"/>
        <v>246457454.14999998</v>
      </c>
    </row>
    <row r="103" spans="1:7" ht="15">
      <c r="A103" s="25" t="s">
        <v>149</v>
      </c>
      <c r="B103" s="26">
        <v>96600000</v>
      </c>
      <c r="C103" s="26">
        <v>-96600000</v>
      </c>
      <c r="D103" s="26">
        <v>0</v>
      </c>
      <c r="E103" s="26">
        <v>0</v>
      </c>
      <c r="F103" s="26">
        <v>0</v>
      </c>
      <c r="G103" s="27">
        <f t="shared" si="3"/>
        <v>0</v>
      </c>
    </row>
    <row r="104" spans="1:7" ht="15">
      <c r="A104" s="25" t="s">
        <v>150</v>
      </c>
      <c r="B104" s="26">
        <v>20000000</v>
      </c>
      <c r="C104" s="26">
        <v>-20000000</v>
      </c>
      <c r="D104" s="26">
        <v>0</v>
      </c>
      <c r="E104" s="26">
        <v>0</v>
      </c>
      <c r="F104" s="26">
        <v>0</v>
      </c>
      <c r="G104" s="27">
        <f t="shared" si="3"/>
        <v>0</v>
      </c>
    </row>
    <row r="105" spans="1:7" ht="15">
      <c r="A105" s="25" t="s">
        <v>173</v>
      </c>
      <c r="B105" s="26">
        <v>188019857.44</v>
      </c>
      <c r="C105" s="26">
        <v>-29636477.06</v>
      </c>
      <c r="D105" s="26">
        <v>158383380.38</v>
      </c>
      <c r="E105" s="26">
        <v>82270277.88</v>
      </c>
      <c r="F105" s="26">
        <v>82270277.88</v>
      </c>
      <c r="G105" s="27">
        <f t="shared" si="3"/>
        <v>76113102.5</v>
      </c>
    </row>
    <row r="106" spans="1:7" ht="15">
      <c r="A106" s="25" t="s">
        <v>158</v>
      </c>
      <c r="B106" s="26">
        <v>0</v>
      </c>
      <c r="C106" s="26">
        <v>5147158.890000001</v>
      </c>
      <c r="D106" s="26">
        <v>5147158.890000001</v>
      </c>
      <c r="E106" s="26">
        <v>2147158.89</v>
      </c>
      <c r="F106" s="26">
        <v>2147158.89</v>
      </c>
      <c r="G106" s="27">
        <f t="shared" si="3"/>
        <v>3000000.0000000005</v>
      </c>
    </row>
    <row r="107" spans="1:7" ht="15">
      <c r="A107" s="25" t="s">
        <v>161</v>
      </c>
      <c r="B107" s="26">
        <v>26661207.75</v>
      </c>
      <c r="C107" s="26">
        <v>-24454429.45</v>
      </c>
      <c r="D107" s="26">
        <v>2206778.3</v>
      </c>
      <c r="E107" s="26">
        <v>2206778.3</v>
      </c>
      <c r="F107" s="26">
        <v>2206778.3</v>
      </c>
      <c r="G107" s="27">
        <f t="shared" si="3"/>
        <v>0</v>
      </c>
    </row>
    <row r="108" spans="1:7" ht="15">
      <c r="A108" s="25" t="s">
        <v>165</v>
      </c>
      <c r="B108" s="26">
        <v>50000000</v>
      </c>
      <c r="C108" s="26">
        <v>54068583.760000005</v>
      </c>
      <c r="D108" s="26">
        <v>104068583.76</v>
      </c>
      <c r="E108" s="26">
        <v>21445471.11</v>
      </c>
      <c r="F108" s="26">
        <v>17812255.03</v>
      </c>
      <c r="G108" s="27">
        <f t="shared" si="3"/>
        <v>82623112.65</v>
      </c>
    </row>
    <row r="109" spans="1:7" ht="15">
      <c r="A109" s="25" t="s">
        <v>169</v>
      </c>
      <c r="B109" s="29">
        <v>341213903.38</v>
      </c>
      <c r="C109" s="29">
        <v>21972722.87</v>
      </c>
      <c r="D109" s="29">
        <v>363186626.25</v>
      </c>
      <c r="E109" s="29">
        <v>147102810.9</v>
      </c>
      <c r="F109" s="29">
        <v>138900150.24</v>
      </c>
      <c r="G109" s="29"/>
    </row>
    <row r="110" spans="1:7" ht="15">
      <c r="A110" s="25"/>
      <c r="B110" s="29"/>
      <c r="C110" s="29"/>
      <c r="D110" s="29"/>
      <c r="E110" s="29"/>
      <c r="F110" s="29"/>
      <c r="G110" s="29"/>
    </row>
    <row r="111" spans="1:7" ht="15">
      <c r="A111" s="30" t="s">
        <v>89</v>
      </c>
      <c r="B111" s="24">
        <f>B83+B9</f>
        <v>6007411164.4400015</v>
      </c>
      <c r="C111" s="24">
        <f aca="true" t="shared" si="4" ref="C111:G111">C83+C9</f>
        <v>1174795484.7799997</v>
      </c>
      <c r="D111" s="24">
        <f t="shared" si="4"/>
        <v>7182206649.219999</v>
      </c>
      <c r="E111" s="24">
        <f t="shared" si="4"/>
        <v>2648441906.04</v>
      </c>
      <c r="F111" s="24">
        <f t="shared" si="4"/>
        <v>2581422381.7799997</v>
      </c>
      <c r="G111" s="24">
        <f t="shared" si="4"/>
        <v>4533764743.18</v>
      </c>
    </row>
    <row r="112" spans="1:7" ht="15">
      <c r="A112" s="31"/>
      <c r="B112" s="13"/>
      <c r="C112" s="13"/>
      <c r="D112" s="13"/>
      <c r="E112" s="13"/>
      <c r="F112" s="13"/>
      <c r="G112" s="32"/>
    </row>
    <row r="133" ht="14.25" customHeight="1"/>
    <row r="135" spans="1:5" ht="15">
      <c r="A135" s="16"/>
      <c r="B135" s="16"/>
      <c r="C135" s="17"/>
      <c r="D135" s="17"/>
      <c r="E135" s="17"/>
    </row>
    <row r="136" spans="1:5" ht="15">
      <c r="A136" s="18" t="s">
        <v>90</v>
      </c>
      <c r="B136" s="16"/>
      <c r="C136" s="56" t="s">
        <v>91</v>
      </c>
      <c r="D136" s="56"/>
      <c r="E136" s="56"/>
    </row>
    <row r="137" spans="1:5" ht="15" customHeight="1">
      <c r="A137" s="19" t="s">
        <v>92</v>
      </c>
      <c r="B137" s="16"/>
      <c r="C137" s="56" t="s">
        <v>93</v>
      </c>
      <c r="D137" s="56"/>
      <c r="E137" s="56"/>
    </row>
  </sheetData>
  <mergeCells count="11">
    <mergeCell ref="A6:G6"/>
    <mergeCell ref="A1:G1"/>
    <mergeCell ref="A2:G2"/>
    <mergeCell ref="A3:G3"/>
    <mergeCell ref="A4:G4"/>
    <mergeCell ref="A5:G5"/>
    <mergeCell ref="A7:A8"/>
    <mergeCell ref="B7:F7"/>
    <mergeCell ref="G7:G8"/>
    <mergeCell ref="C136:E136"/>
    <mergeCell ref="C137:E13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2"/>
  <ignoredErrors>
    <ignoredError sqref="B9:G9 G11:G112 B111:F111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4"/>
  <sheetViews>
    <sheetView showGridLines="0" view="pageBreakPreview" zoomScaleSheetLayoutView="100" workbookViewId="0" topLeftCell="A1">
      <selection activeCell="A9" sqref="A9"/>
    </sheetView>
  </sheetViews>
  <sheetFormatPr defaultColWidth="11.421875" defaultRowHeight="15"/>
  <cols>
    <col min="1" max="1" width="74.57421875" style="0" customWidth="1"/>
    <col min="2" max="6" width="20.7109375" style="0" customWidth="1"/>
    <col min="7" max="7" width="17.28125" style="0" customWidth="1"/>
  </cols>
  <sheetData>
    <row r="1" spans="1:7" ht="21">
      <c r="A1" s="78" t="s">
        <v>174</v>
      </c>
      <c r="B1" s="79"/>
      <c r="C1" s="79"/>
      <c r="D1" s="79"/>
      <c r="E1" s="79"/>
      <c r="F1" s="79"/>
      <c r="G1" s="79"/>
    </row>
    <row r="2" spans="1:7" ht="15">
      <c r="A2" s="66" t="s">
        <v>1</v>
      </c>
      <c r="B2" s="67"/>
      <c r="C2" s="67"/>
      <c r="D2" s="67"/>
      <c r="E2" s="67"/>
      <c r="F2" s="67"/>
      <c r="G2" s="68"/>
    </row>
    <row r="3" spans="1:7" ht="15">
      <c r="A3" s="69" t="s">
        <v>175</v>
      </c>
      <c r="B3" s="70"/>
      <c r="C3" s="70"/>
      <c r="D3" s="70"/>
      <c r="E3" s="70"/>
      <c r="F3" s="70"/>
      <c r="G3" s="71"/>
    </row>
    <row r="4" spans="1:7" ht="15">
      <c r="A4" s="69" t="s">
        <v>176</v>
      </c>
      <c r="B4" s="70"/>
      <c r="C4" s="70"/>
      <c r="D4" s="70"/>
      <c r="E4" s="70"/>
      <c r="F4" s="70"/>
      <c r="G4" s="71"/>
    </row>
    <row r="5" spans="1:7" ht="15">
      <c r="A5" s="72" t="s">
        <v>4</v>
      </c>
      <c r="B5" s="73"/>
      <c r="C5" s="73"/>
      <c r="D5" s="73"/>
      <c r="E5" s="73"/>
      <c r="F5" s="73"/>
      <c r="G5" s="74"/>
    </row>
    <row r="6" spans="1:7" ht="15">
      <c r="A6" s="75" t="s">
        <v>5</v>
      </c>
      <c r="B6" s="76"/>
      <c r="C6" s="76"/>
      <c r="D6" s="76"/>
      <c r="E6" s="76"/>
      <c r="F6" s="76"/>
      <c r="G6" s="77"/>
    </row>
    <row r="7" spans="1:7" ht="15">
      <c r="A7" s="70" t="s">
        <v>6</v>
      </c>
      <c r="B7" s="75" t="s">
        <v>7</v>
      </c>
      <c r="C7" s="76"/>
      <c r="D7" s="76"/>
      <c r="E7" s="76"/>
      <c r="F7" s="77"/>
      <c r="G7" s="65" t="s">
        <v>177</v>
      </c>
    </row>
    <row r="8" spans="1:7" ht="30">
      <c r="A8" s="70"/>
      <c r="B8" s="20" t="s">
        <v>9</v>
      </c>
      <c r="C8" s="21" t="s">
        <v>178</v>
      </c>
      <c r="D8" s="20" t="s">
        <v>11</v>
      </c>
      <c r="E8" s="20" t="s">
        <v>12</v>
      </c>
      <c r="F8" s="33" t="s">
        <v>98</v>
      </c>
      <c r="G8" s="53"/>
    </row>
    <row r="9" spans="1:7" ht="15">
      <c r="A9" s="22" t="s">
        <v>179</v>
      </c>
      <c r="B9" s="34">
        <f>B10+B19+B27+B37</f>
        <v>4462804864.900001</v>
      </c>
      <c r="C9" s="34">
        <f aca="true" t="shared" si="0" ref="C9:F9">C10+C19+C27+C37</f>
        <v>917669243.6100001</v>
      </c>
      <c r="D9" s="34">
        <f t="shared" si="0"/>
        <v>5380474108.509999</v>
      </c>
      <c r="E9" s="34">
        <f t="shared" si="0"/>
        <v>2021987102.8499997</v>
      </c>
      <c r="F9" s="34">
        <f t="shared" si="0"/>
        <v>1998589234.8600004</v>
      </c>
      <c r="G9" s="34">
        <f>D9-E9</f>
        <v>3358487005.66</v>
      </c>
    </row>
    <row r="10" spans="1:7" ht="15">
      <c r="A10" s="35" t="s">
        <v>180</v>
      </c>
      <c r="B10" s="36">
        <v>2219236143.34</v>
      </c>
      <c r="C10" s="36">
        <v>109816416.11</v>
      </c>
      <c r="D10" s="36">
        <v>2329052559.45</v>
      </c>
      <c r="E10" s="36">
        <v>868178122.58</v>
      </c>
      <c r="F10" s="36">
        <v>879868600.7600005</v>
      </c>
      <c r="G10" s="36">
        <f>D10-E10</f>
        <v>1460874436.87</v>
      </c>
    </row>
    <row r="11" spans="1:7" ht="15">
      <c r="A11" s="37" t="s">
        <v>181</v>
      </c>
      <c r="B11" s="36">
        <v>41313197.68000002</v>
      </c>
      <c r="C11" s="36">
        <v>398628.62000000005</v>
      </c>
      <c r="D11" s="36">
        <v>41711826.30000002</v>
      </c>
      <c r="E11" s="36">
        <v>16100663</v>
      </c>
      <c r="F11" s="36">
        <v>16319109.340000007</v>
      </c>
      <c r="G11" s="36">
        <f aca="true" t="shared" si="1" ref="G11:G41">D11-E11</f>
        <v>25611163.30000002</v>
      </c>
    </row>
    <row r="12" spans="1:7" ht="15">
      <c r="A12" s="37" t="s">
        <v>182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f t="shared" si="1"/>
        <v>0</v>
      </c>
    </row>
    <row r="13" spans="1:7" ht="15">
      <c r="A13" s="37" t="s">
        <v>183</v>
      </c>
      <c r="B13" s="36">
        <v>234140664.7199999</v>
      </c>
      <c r="C13" s="36">
        <v>3625688.1400000015</v>
      </c>
      <c r="D13" s="36">
        <v>237766352.86000022</v>
      </c>
      <c r="E13" s="36">
        <v>90155823.15000008</v>
      </c>
      <c r="F13" s="36">
        <v>91260391.41000006</v>
      </c>
      <c r="G13" s="36">
        <f t="shared" si="1"/>
        <v>147610529.71000016</v>
      </c>
    </row>
    <row r="14" spans="1:7" ht="15">
      <c r="A14" s="37" t="s">
        <v>184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6">
        <f t="shared" si="1"/>
        <v>0</v>
      </c>
    </row>
    <row r="15" spans="1:7" ht="15">
      <c r="A15" s="37" t="s">
        <v>185</v>
      </c>
      <c r="B15" s="36">
        <v>324816989.4800001</v>
      </c>
      <c r="C15" s="36">
        <v>37619120.080000006</v>
      </c>
      <c r="D15" s="36">
        <v>362436109.55999994</v>
      </c>
      <c r="E15" s="36">
        <v>155171826.10999998</v>
      </c>
      <c r="F15" s="36">
        <v>149154164.73000002</v>
      </c>
      <c r="G15" s="36">
        <f t="shared" si="1"/>
        <v>207264283.44999996</v>
      </c>
    </row>
    <row r="16" spans="1:7" ht="15">
      <c r="A16" s="37" t="s">
        <v>186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f t="shared" si="1"/>
        <v>0</v>
      </c>
    </row>
    <row r="17" spans="1:7" ht="15">
      <c r="A17" s="37" t="s">
        <v>187</v>
      </c>
      <c r="B17" s="36">
        <v>1306504193.1900003</v>
      </c>
      <c r="C17" s="36">
        <v>39220224.53</v>
      </c>
      <c r="D17" s="36">
        <v>1345724417.7199998</v>
      </c>
      <c r="E17" s="36">
        <v>487634919.87999994</v>
      </c>
      <c r="F17" s="36">
        <v>506519617.27000034</v>
      </c>
      <c r="G17" s="36">
        <f t="shared" si="1"/>
        <v>858089497.8399999</v>
      </c>
    </row>
    <row r="18" spans="1:7" ht="15">
      <c r="A18" s="37" t="s">
        <v>188</v>
      </c>
      <c r="B18" s="36">
        <v>312461098.2700001</v>
      </c>
      <c r="C18" s="36">
        <v>28952754.73999999</v>
      </c>
      <c r="D18" s="36">
        <v>341413853.00999993</v>
      </c>
      <c r="E18" s="36">
        <v>119114890.44000004</v>
      </c>
      <c r="F18" s="36">
        <v>116615318.01</v>
      </c>
      <c r="G18" s="36">
        <f t="shared" si="1"/>
        <v>222298962.56999987</v>
      </c>
    </row>
    <row r="19" spans="1:7" ht="15">
      <c r="A19" s="35" t="s">
        <v>189</v>
      </c>
      <c r="B19" s="36">
        <v>1361549222.7200003</v>
      </c>
      <c r="C19" s="36">
        <v>539860256.82</v>
      </c>
      <c r="D19" s="36">
        <v>1901409479.5399997</v>
      </c>
      <c r="E19" s="36">
        <v>699340893.27</v>
      </c>
      <c r="F19" s="36">
        <v>667045663.9699999</v>
      </c>
      <c r="G19" s="36">
        <f t="shared" si="1"/>
        <v>1202068586.2699997</v>
      </c>
    </row>
    <row r="20" spans="1:7" ht="15">
      <c r="A20" s="37" t="s">
        <v>190</v>
      </c>
      <c r="B20" s="36">
        <v>112142698.51000002</v>
      </c>
      <c r="C20" s="36">
        <v>11703869.57</v>
      </c>
      <c r="D20" s="36">
        <v>123846568.08</v>
      </c>
      <c r="E20" s="36">
        <v>47784094.51999999</v>
      </c>
      <c r="F20" s="36">
        <v>47851889.95</v>
      </c>
      <c r="G20" s="36">
        <f t="shared" si="1"/>
        <v>76062473.56</v>
      </c>
    </row>
    <row r="21" spans="1:7" ht="15">
      <c r="A21" s="37" t="s">
        <v>191</v>
      </c>
      <c r="B21" s="36">
        <v>721141592.6200001</v>
      </c>
      <c r="C21" s="36">
        <v>411138343.69000006</v>
      </c>
      <c r="D21" s="36">
        <v>1132279936.31</v>
      </c>
      <c r="E21" s="36">
        <v>353370905.13</v>
      </c>
      <c r="F21" s="36">
        <v>337218103.38</v>
      </c>
      <c r="G21" s="36">
        <f t="shared" si="1"/>
        <v>778909031.18</v>
      </c>
    </row>
    <row r="22" spans="1:7" ht="15">
      <c r="A22" s="37" t="s">
        <v>192</v>
      </c>
      <c r="B22" s="36">
        <v>78974318.78000002</v>
      </c>
      <c r="C22" s="36">
        <v>17781841.05</v>
      </c>
      <c r="D22" s="36">
        <v>96756159.83000003</v>
      </c>
      <c r="E22" s="36">
        <v>36978785.180000015</v>
      </c>
      <c r="F22" s="36">
        <v>36304432.87000001</v>
      </c>
      <c r="G22" s="36">
        <f t="shared" si="1"/>
        <v>59777374.65000001</v>
      </c>
    </row>
    <row r="23" spans="1:7" ht="15">
      <c r="A23" s="37" t="s">
        <v>193</v>
      </c>
      <c r="B23" s="36">
        <v>172092710.05</v>
      </c>
      <c r="C23" s="36">
        <v>63150377.17999999</v>
      </c>
      <c r="D23" s="36">
        <v>235243087.23000005</v>
      </c>
      <c r="E23" s="36">
        <v>119950080.75</v>
      </c>
      <c r="F23" s="36">
        <v>117595907.46</v>
      </c>
      <c r="G23" s="36">
        <f t="shared" si="1"/>
        <v>115293006.48000005</v>
      </c>
    </row>
    <row r="24" spans="1:7" ht="15">
      <c r="A24" s="37" t="s">
        <v>194</v>
      </c>
      <c r="B24" s="36">
        <v>74956144.15</v>
      </c>
      <c r="C24" s="36">
        <v>13315622.86</v>
      </c>
      <c r="D24" s="36">
        <v>88271767.00999999</v>
      </c>
      <c r="E24" s="36">
        <v>24122976.320000004</v>
      </c>
      <c r="F24" s="36">
        <v>23375392.05000001</v>
      </c>
      <c r="G24" s="36">
        <f t="shared" si="1"/>
        <v>64148790.68999998</v>
      </c>
    </row>
    <row r="25" spans="1:7" ht="15">
      <c r="A25" s="37" t="s">
        <v>195</v>
      </c>
      <c r="B25" s="36">
        <v>151811293.64999998</v>
      </c>
      <c r="C25" s="36">
        <v>22770202.430000003</v>
      </c>
      <c r="D25" s="36">
        <v>174581496.08</v>
      </c>
      <c r="E25" s="36">
        <v>88629735</v>
      </c>
      <c r="F25" s="36">
        <v>76798324.8</v>
      </c>
      <c r="G25" s="36">
        <f t="shared" si="1"/>
        <v>85951761.08000001</v>
      </c>
    </row>
    <row r="26" spans="1:7" ht="15">
      <c r="A26" s="37" t="s">
        <v>196</v>
      </c>
      <c r="B26" s="36">
        <v>50430464.96</v>
      </c>
      <c r="C26" s="36">
        <v>0.04</v>
      </c>
      <c r="D26" s="36">
        <v>50430465</v>
      </c>
      <c r="E26" s="36">
        <v>28504316.37</v>
      </c>
      <c r="F26" s="36">
        <v>27901613.46</v>
      </c>
      <c r="G26" s="36">
        <f t="shared" si="1"/>
        <v>21926148.63</v>
      </c>
    </row>
    <row r="27" spans="1:7" ht="15">
      <c r="A27" s="35" t="s">
        <v>197</v>
      </c>
      <c r="B27" s="36">
        <v>882019498.8399998</v>
      </c>
      <c r="C27" s="36">
        <v>267992570.68</v>
      </c>
      <c r="D27" s="36">
        <v>1150012069.5199997</v>
      </c>
      <c r="E27" s="36">
        <v>454468086.9999998</v>
      </c>
      <c r="F27" s="36">
        <v>451674970.12999994</v>
      </c>
      <c r="G27" s="36">
        <f t="shared" si="1"/>
        <v>695543982.52</v>
      </c>
    </row>
    <row r="28" spans="1:7" ht="15">
      <c r="A28" s="38" t="s">
        <v>198</v>
      </c>
      <c r="B28" s="36">
        <v>87112395.57999995</v>
      </c>
      <c r="C28" s="36">
        <v>128327502.52000004</v>
      </c>
      <c r="D28" s="36">
        <v>215439898.10000005</v>
      </c>
      <c r="E28" s="36">
        <v>135198404.9799999</v>
      </c>
      <c r="F28" s="36">
        <v>130656792.63000003</v>
      </c>
      <c r="G28" s="36">
        <f t="shared" si="1"/>
        <v>80241493.12000015</v>
      </c>
    </row>
    <row r="29" spans="1:7" ht="15">
      <c r="A29" s="37" t="s">
        <v>199</v>
      </c>
      <c r="B29" s="36">
        <v>13950000</v>
      </c>
      <c r="C29" s="36">
        <v>-750000</v>
      </c>
      <c r="D29" s="36">
        <v>13200000</v>
      </c>
      <c r="E29" s="36">
        <v>3526019.5</v>
      </c>
      <c r="F29" s="36">
        <v>3385040.1500000004</v>
      </c>
      <c r="G29" s="36">
        <f t="shared" si="1"/>
        <v>9673980.5</v>
      </c>
    </row>
    <row r="30" spans="1:7" ht="15">
      <c r="A30" s="37" t="s">
        <v>200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f t="shared" si="1"/>
        <v>0</v>
      </c>
    </row>
    <row r="31" spans="1:7" ht="15">
      <c r="A31" s="37" t="s">
        <v>201</v>
      </c>
      <c r="B31" s="36">
        <v>437060750.7699998</v>
      </c>
      <c r="C31" s="36">
        <v>4141963.8200000003</v>
      </c>
      <c r="D31" s="36">
        <v>441202714.5899998</v>
      </c>
      <c r="E31" s="36">
        <v>164126626.28999996</v>
      </c>
      <c r="F31" s="36">
        <v>162142934.28999993</v>
      </c>
      <c r="G31" s="36">
        <f t="shared" si="1"/>
        <v>277076088.29999983</v>
      </c>
    </row>
    <row r="32" spans="1:7" ht="15">
      <c r="A32" s="37" t="s">
        <v>202</v>
      </c>
      <c r="B32" s="36">
        <v>236891736.10999995</v>
      </c>
      <c r="C32" s="36">
        <v>88806635.15</v>
      </c>
      <c r="D32" s="36">
        <v>325698371.26</v>
      </c>
      <c r="E32" s="36">
        <v>96567491.41999996</v>
      </c>
      <c r="F32" s="36">
        <v>101543787.77</v>
      </c>
      <c r="G32" s="36">
        <f t="shared" si="1"/>
        <v>229130879.84000003</v>
      </c>
    </row>
    <row r="33" spans="1:7" ht="15">
      <c r="A33" s="37" t="s">
        <v>203</v>
      </c>
      <c r="B33" s="36">
        <v>0</v>
      </c>
      <c r="C33" s="36">
        <v>0</v>
      </c>
      <c r="D33" s="36">
        <v>0</v>
      </c>
      <c r="E33" s="36">
        <v>0</v>
      </c>
      <c r="F33" s="36">
        <v>0</v>
      </c>
      <c r="G33" s="36">
        <f t="shared" si="1"/>
        <v>0</v>
      </c>
    </row>
    <row r="34" spans="1:7" ht="15">
      <c r="A34" s="37" t="s">
        <v>204</v>
      </c>
      <c r="B34" s="36">
        <v>61970979.00000001</v>
      </c>
      <c r="C34" s="36">
        <v>34327023.05</v>
      </c>
      <c r="D34" s="36">
        <v>96298002.05000001</v>
      </c>
      <c r="E34" s="36">
        <v>38739312.93</v>
      </c>
      <c r="F34" s="36">
        <v>37596510.07</v>
      </c>
      <c r="G34" s="36">
        <f t="shared" si="1"/>
        <v>57558689.12000001</v>
      </c>
    </row>
    <row r="35" spans="1:7" ht="15">
      <c r="A35" s="37" t="s">
        <v>205</v>
      </c>
      <c r="B35" s="36">
        <v>45033637.379999995</v>
      </c>
      <c r="C35" s="36">
        <v>13139446.14</v>
      </c>
      <c r="D35" s="36">
        <v>58173083.52</v>
      </c>
      <c r="E35" s="36">
        <v>16310231.88</v>
      </c>
      <c r="F35" s="36">
        <v>16349905.22</v>
      </c>
      <c r="G35" s="36">
        <f t="shared" si="1"/>
        <v>41862851.64</v>
      </c>
    </row>
    <row r="36" spans="1:7" ht="15">
      <c r="A36" s="37" t="s">
        <v>206</v>
      </c>
      <c r="B36" s="36">
        <v>0</v>
      </c>
      <c r="C36" s="36">
        <v>0</v>
      </c>
      <c r="D36" s="36">
        <v>0</v>
      </c>
      <c r="E36" s="36">
        <v>0</v>
      </c>
      <c r="F36" s="36">
        <v>0</v>
      </c>
      <c r="G36" s="36">
        <f t="shared" si="1"/>
        <v>0</v>
      </c>
    </row>
    <row r="37" spans="1:7" ht="30">
      <c r="A37" s="39" t="s">
        <v>207</v>
      </c>
      <c r="B37" s="36">
        <v>0</v>
      </c>
      <c r="C37" s="36">
        <v>0</v>
      </c>
      <c r="D37" s="36">
        <v>0</v>
      </c>
      <c r="E37" s="36">
        <v>0</v>
      </c>
      <c r="F37" s="36">
        <v>0</v>
      </c>
      <c r="G37" s="36">
        <f t="shared" si="1"/>
        <v>0</v>
      </c>
    </row>
    <row r="38" spans="1:7" ht="15">
      <c r="A38" s="38" t="s">
        <v>208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f t="shared" si="1"/>
        <v>0</v>
      </c>
    </row>
    <row r="39" spans="1:7" ht="30">
      <c r="A39" s="38" t="s">
        <v>209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f t="shared" si="1"/>
        <v>0</v>
      </c>
    </row>
    <row r="40" spans="1:7" ht="15">
      <c r="A40" s="38" t="s">
        <v>210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f t="shared" si="1"/>
        <v>0</v>
      </c>
    </row>
    <row r="41" spans="1:7" ht="15">
      <c r="A41" s="38" t="s">
        <v>211</v>
      </c>
      <c r="B41" s="36">
        <v>0</v>
      </c>
      <c r="C41" s="36">
        <v>0</v>
      </c>
      <c r="D41" s="36">
        <v>0</v>
      </c>
      <c r="E41" s="36">
        <v>0</v>
      </c>
      <c r="F41" s="36">
        <v>0</v>
      </c>
      <c r="G41" s="36">
        <f t="shared" si="1"/>
        <v>0</v>
      </c>
    </row>
    <row r="42" spans="1:7" ht="15">
      <c r="A42" s="38"/>
      <c r="B42" s="36"/>
      <c r="C42" s="36"/>
      <c r="D42" s="36"/>
      <c r="E42" s="36"/>
      <c r="F42" s="36"/>
      <c r="G42" s="36"/>
    </row>
    <row r="43" spans="1:7" ht="15">
      <c r="A43" s="30" t="s">
        <v>212</v>
      </c>
      <c r="B43" s="40">
        <f>B44+B53+B61+B71</f>
        <v>1544606299.5400002</v>
      </c>
      <c r="C43" s="40">
        <f aca="true" t="shared" si="2" ref="C43:F43">C44+C53+C61+C71</f>
        <v>257126241.16999996</v>
      </c>
      <c r="D43" s="40">
        <f t="shared" si="2"/>
        <v>1801732540.71</v>
      </c>
      <c r="E43" s="40">
        <f t="shared" si="2"/>
        <v>626454803.1899999</v>
      </c>
      <c r="F43" s="40">
        <f t="shared" si="2"/>
        <v>582833146.92</v>
      </c>
      <c r="G43" s="40">
        <f>D43-E43</f>
        <v>1175277737.52</v>
      </c>
    </row>
    <row r="44" spans="1:7" ht="15">
      <c r="A44" s="35" t="s">
        <v>213</v>
      </c>
      <c r="B44" s="36">
        <v>500318512.16999996</v>
      </c>
      <c r="C44" s="36">
        <v>-92067047.5</v>
      </c>
      <c r="D44" s="36">
        <v>408251464.66999996</v>
      </c>
      <c r="E44" s="36">
        <v>157345840.17000002</v>
      </c>
      <c r="F44" s="36">
        <v>135260030.95</v>
      </c>
      <c r="G44" s="36">
        <f>D44-E44</f>
        <v>250905624.49999994</v>
      </c>
    </row>
    <row r="45" spans="1:7" ht="15">
      <c r="A45" s="38" t="s">
        <v>181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 s="36">
        <f aca="true" t="shared" si="3" ref="G45:G75">D45-E45</f>
        <v>0</v>
      </c>
    </row>
    <row r="46" spans="1:7" ht="15">
      <c r="A46" s="38" t="s">
        <v>182</v>
      </c>
      <c r="B46" s="36">
        <v>0</v>
      </c>
      <c r="C46" s="36">
        <v>0</v>
      </c>
      <c r="D46" s="36">
        <v>0</v>
      </c>
      <c r="E46" s="36">
        <v>0</v>
      </c>
      <c r="F46" s="36">
        <v>0</v>
      </c>
      <c r="G46" s="36">
        <f t="shared" si="3"/>
        <v>0</v>
      </c>
    </row>
    <row r="47" spans="1:7" ht="15">
      <c r="A47" s="38" t="s">
        <v>183</v>
      </c>
      <c r="B47" s="36">
        <v>0</v>
      </c>
      <c r="C47" s="36">
        <v>0</v>
      </c>
      <c r="D47" s="36">
        <v>0</v>
      </c>
      <c r="E47" s="36">
        <v>0</v>
      </c>
      <c r="F47" s="36">
        <v>0</v>
      </c>
      <c r="G47" s="36">
        <f t="shared" si="3"/>
        <v>0</v>
      </c>
    </row>
    <row r="48" spans="1:7" ht="15">
      <c r="A48" s="38" t="s">
        <v>184</v>
      </c>
      <c r="B48" s="36">
        <v>0</v>
      </c>
      <c r="C48" s="36">
        <v>0</v>
      </c>
      <c r="D48" s="36">
        <v>0</v>
      </c>
      <c r="E48" s="36">
        <v>0</v>
      </c>
      <c r="F48" s="36">
        <v>0</v>
      </c>
      <c r="G48" s="36">
        <f t="shared" si="3"/>
        <v>0</v>
      </c>
    </row>
    <row r="49" spans="1:7" ht="15">
      <c r="A49" s="38" t="s">
        <v>185</v>
      </c>
      <c r="B49" s="36">
        <v>20000000</v>
      </c>
      <c r="C49" s="36">
        <v>-20000000</v>
      </c>
      <c r="D49" s="36">
        <v>0</v>
      </c>
      <c r="E49" s="36">
        <v>0</v>
      </c>
      <c r="F49" s="36">
        <v>0</v>
      </c>
      <c r="G49" s="36">
        <f t="shared" si="3"/>
        <v>0</v>
      </c>
    </row>
    <row r="50" spans="1:7" ht="15">
      <c r="A50" s="38" t="s">
        <v>186</v>
      </c>
      <c r="B50" s="36">
        <v>0</v>
      </c>
      <c r="C50" s="36">
        <v>0</v>
      </c>
      <c r="D50" s="36">
        <v>0</v>
      </c>
      <c r="E50" s="36">
        <v>0</v>
      </c>
      <c r="F50" s="36">
        <v>0</v>
      </c>
      <c r="G50" s="36">
        <f t="shared" si="3"/>
        <v>0</v>
      </c>
    </row>
    <row r="51" spans="1:7" ht="15">
      <c r="A51" s="38" t="s">
        <v>187</v>
      </c>
      <c r="B51" s="36">
        <v>378398718.16999996</v>
      </c>
      <c r="C51" s="36">
        <v>29852746.500000004</v>
      </c>
      <c r="D51" s="36">
        <v>408251464.66999996</v>
      </c>
      <c r="E51" s="36">
        <v>157345840.17000002</v>
      </c>
      <c r="F51" s="36">
        <v>135260030.95</v>
      </c>
      <c r="G51" s="36">
        <f t="shared" si="3"/>
        <v>250905624.49999994</v>
      </c>
    </row>
    <row r="52" spans="1:7" ht="15">
      <c r="A52" s="38" t="s">
        <v>188</v>
      </c>
      <c r="B52" s="36">
        <v>101919794</v>
      </c>
      <c r="C52" s="36">
        <v>-101919794</v>
      </c>
      <c r="D52" s="36">
        <v>0</v>
      </c>
      <c r="E52" s="36">
        <v>0</v>
      </c>
      <c r="F52" s="36">
        <v>0</v>
      </c>
      <c r="G52" s="36">
        <f t="shared" si="3"/>
        <v>0</v>
      </c>
    </row>
    <row r="53" spans="1:7" ht="15">
      <c r="A53" s="35" t="s">
        <v>189</v>
      </c>
      <c r="B53" s="36">
        <v>772686268.52</v>
      </c>
      <c r="C53" s="36">
        <v>354534141.08</v>
      </c>
      <c r="D53" s="36">
        <v>1127220409.6000001</v>
      </c>
      <c r="E53" s="36">
        <v>348292351.93999994</v>
      </c>
      <c r="F53" s="36">
        <v>333349408.53999996</v>
      </c>
      <c r="G53" s="36">
        <f t="shared" si="3"/>
        <v>778928057.6600002</v>
      </c>
    </row>
    <row r="54" spans="1:7" ht="15">
      <c r="A54" s="38" t="s">
        <v>190</v>
      </c>
      <c r="B54" s="36">
        <v>433410755.37999994</v>
      </c>
      <c r="C54" s="36">
        <v>42522722.870000005</v>
      </c>
      <c r="D54" s="36">
        <v>475933478.25</v>
      </c>
      <c r="E54" s="36">
        <v>192487755.79</v>
      </c>
      <c r="F54" s="36">
        <v>183979129.98</v>
      </c>
      <c r="G54" s="36">
        <f t="shared" si="3"/>
        <v>283445722.46000004</v>
      </c>
    </row>
    <row r="55" spans="1:7" ht="15">
      <c r="A55" s="38" t="s">
        <v>191</v>
      </c>
      <c r="B55" s="36">
        <v>324275513.14</v>
      </c>
      <c r="C55" s="36">
        <v>304064259.32</v>
      </c>
      <c r="D55" s="36">
        <v>628339772.4599999</v>
      </c>
      <c r="E55" s="36">
        <v>151891770.89</v>
      </c>
      <c r="F55" s="36">
        <v>146239823.44</v>
      </c>
      <c r="G55" s="36">
        <f t="shared" si="3"/>
        <v>476448001.56999993</v>
      </c>
    </row>
    <row r="56" spans="1:7" ht="15">
      <c r="A56" s="38" t="s">
        <v>192</v>
      </c>
      <c r="B56" s="36">
        <v>0</v>
      </c>
      <c r="C56" s="36">
        <v>0</v>
      </c>
      <c r="D56" s="36">
        <v>0</v>
      </c>
      <c r="E56" s="36">
        <v>0</v>
      </c>
      <c r="F56" s="36">
        <v>0</v>
      </c>
      <c r="G56" s="36">
        <f t="shared" si="3"/>
        <v>0</v>
      </c>
    </row>
    <row r="57" spans="1:7" ht="15">
      <c r="A57" s="41" t="s">
        <v>193</v>
      </c>
      <c r="B57" s="36">
        <v>0</v>
      </c>
      <c r="C57" s="36">
        <v>7947158.890000001</v>
      </c>
      <c r="D57" s="36">
        <v>7947158.890000001</v>
      </c>
      <c r="E57" s="36">
        <v>2147158.89</v>
      </c>
      <c r="F57" s="36">
        <v>2147158.89</v>
      </c>
      <c r="G57" s="36">
        <f t="shared" si="3"/>
        <v>5800000</v>
      </c>
    </row>
    <row r="58" spans="1:7" ht="15">
      <c r="A58" s="38" t="s">
        <v>194</v>
      </c>
      <c r="B58" s="36">
        <v>15000000</v>
      </c>
      <c r="C58" s="36">
        <v>0</v>
      </c>
      <c r="D58" s="36">
        <v>15000000</v>
      </c>
      <c r="E58" s="36">
        <v>1765666.37</v>
      </c>
      <c r="F58" s="36">
        <v>983296.23</v>
      </c>
      <c r="G58" s="36">
        <f t="shared" si="3"/>
        <v>13234333.629999999</v>
      </c>
    </row>
    <row r="59" spans="1:7" ht="15">
      <c r="A59" s="38" t="s">
        <v>195</v>
      </c>
      <c r="B59" s="36">
        <v>0</v>
      </c>
      <c r="C59" s="36">
        <v>0</v>
      </c>
      <c r="D59" s="36">
        <v>0</v>
      </c>
      <c r="E59" s="36">
        <v>0</v>
      </c>
      <c r="F59" s="36">
        <v>0</v>
      </c>
      <c r="G59" s="36">
        <f t="shared" si="3"/>
        <v>0</v>
      </c>
    </row>
    <row r="60" spans="1:7" ht="15">
      <c r="A60" s="38" t="s">
        <v>196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f t="shared" si="3"/>
        <v>0</v>
      </c>
    </row>
    <row r="61" spans="1:7" ht="15">
      <c r="A61" s="35" t="s">
        <v>197</v>
      </c>
      <c r="B61" s="36">
        <v>83581661.41</v>
      </c>
      <c r="C61" s="36">
        <v>24295624.65</v>
      </c>
      <c r="D61" s="36">
        <v>107877286.06</v>
      </c>
      <c r="E61" s="36">
        <v>38546333.199999996</v>
      </c>
      <c r="F61" s="36">
        <v>31953429.55</v>
      </c>
      <c r="G61" s="36">
        <f t="shared" si="3"/>
        <v>69330952.86000001</v>
      </c>
    </row>
    <row r="62" spans="1:7" ht="15">
      <c r="A62" s="38" t="s">
        <v>198</v>
      </c>
      <c r="B62" s="36">
        <v>0</v>
      </c>
      <c r="C62" s="36">
        <v>1014721.34</v>
      </c>
      <c r="D62" s="36">
        <v>1014721.34</v>
      </c>
      <c r="E62" s="36">
        <v>0</v>
      </c>
      <c r="F62" s="36">
        <v>0</v>
      </c>
      <c r="G62" s="36">
        <f t="shared" si="3"/>
        <v>1014721.34</v>
      </c>
    </row>
    <row r="63" spans="1:7" ht="15">
      <c r="A63" s="38" t="s">
        <v>199</v>
      </c>
      <c r="B63" s="36">
        <v>0</v>
      </c>
      <c r="C63" s="36">
        <v>400000</v>
      </c>
      <c r="D63" s="36">
        <v>400000</v>
      </c>
      <c r="E63" s="36">
        <v>0</v>
      </c>
      <c r="F63" s="36">
        <v>0</v>
      </c>
      <c r="G63" s="36">
        <f t="shared" si="3"/>
        <v>400000</v>
      </c>
    </row>
    <row r="64" spans="1:7" ht="15">
      <c r="A64" s="38" t="s">
        <v>200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f t="shared" si="3"/>
        <v>0</v>
      </c>
    </row>
    <row r="65" spans="1:7" ht="15">
      <c r="A65" s="38" t="s">
        <v>201</v>
      </c>
      <c r="B65" s="36">
        <v>0</v>
      </c>
      <c r="C65" s="36">
        <v>0</v>
      </c>
      <c r="D65" s="36">
        <v>0</v>
      </c>
      <c r="E65" s="36">
        <v>0</v>
      </c>
      <c r="F65" s="36">
        <v>0</v>
      </c>
      <c r="G65" s="36">
        <f t="shared" si="3"/>
        <v>0</v>
      </c>
    </row>
    <row r="66" spans="1:7" ht="15">
      <c r="A66" s="38" t="s">
        <v>202</v>
      </c>
      <c r="B66" s="36">
        <v>83581661.41</v>
      </c>
      <c r="C66" s="36">
        <v>22880903.31</v>
      </c>
      <c r="D66" s="36">
        <v>106462564.72</v>
      </c>
      <c r="E66" s="36">
        <v>38546333.199999996</v>
      </c>
      <c r="F66" s="36">
        <v>31953429.55</v>
      </c>
      <c r="G66" s="36">
        <f t="shared" si="3"/>
        <v>67916231.52000001</v>
      </c>
    </row>
    <row r="67" spans="1:7" ht="15">
      <c r="A67" s="38" t="s">
        <v>203</v>
      </c>
      <c r="B67" s="36">
        <v>0</v>
      </c>
      <c r="C67" s="36">
        <v>0</v>
      </c>
      <c r="D67" s="36">
        <v>0</v>
      </c>
      <c r="E67" s="36">
        <v>0</v>
      </c>
      <c r="F67" s="36">
        <v>0</v>
      </c>
      <c r="G67" s="36">
        <f t="shared" si="3"/>
        <v>0</v>
      </c>
    </row>
    <row r="68" spans="1:7" ht="15">
      <c r="A68" s="38" t="s">
        <v>204</v>
      </c>
      <c r="B68" s="36">
        <v>0</v>
      </c>
      <c r="C68" s="36">
        <v>0</v>
      </c>
      <c r="D68" s="36">
        <v>0</v>
      </c>
      <c r="E68" s="36">
        <v>0</v>
      </c>
      <c r="F68" s="36">
        <v>0</v>
      </c>
      <c r="G68" s="36">
        <f t="shared" si="3"/>
        <v>0</v>
      </c>
    </row>
    <row r="69" spans="1:7" ht="15">
      <c r="A69" s="38" t="s">
        <v>205</v>
      </c>
      <c r="B69" s="36">
        <v>0</v>
      </c>
      <c r="C69" s="36">
        <v>0</v>
      </c>
      <c r="D69" s="36">
        <v>0</v>
      </c>
      <c r="E69" s="36">
        <v>0</v>
      </c>
      <c r="F69" s="36">
        <v>0</v>
      </c>
      <c r="G69" s="36">
        <f t="shared" si="3"/>
        <v>0</v>
      </c>
    </row>
    <row r="70" spans="1:7" ht="15">
      <c r="A70" s="38" t="s">
        <v>206</v>
      </c>
      <c r="B70" s="36">
        <v>0</v>
      </c>
      <c r="C70" s="36">
        <v>0</v>
      </c>
      <c r="D70" s="36">
        <v>0</v>
      </c>
      <c r="E70" s="36">
        <v>0</v>
      </c>
      <c r="F70" s="36">
        <v>0</v>
      </c>
      <c r="G70" s="36">
        <f t="shared" si="3"/>
        <v>0</v>
      </c>
    </row>
    <row r="71" spans="1:7" ht="15">
      <c r="A71" s="39" t="s">
        <v>214</v>
      </c>
      <c r="B71" s="42">
        <v>188019857.44</v>
      </c>
      <c r="C71" s="42">
        <v>-29636477.06</v>
      </c>
      <c r="D71" s="42">
        <v>158383380.38</v>
      </c>
      <c r="E71" s="42">
        <v>82270277.88</v>
      </c>
      <c r="F71" s="42">
        <v>82270277.88</v>
      </c>
      <c r="G71" s="36">
        <f t="shared" si="3"/>
        <v>76113102.5</v>
      </c>
    </row>
    <row r="72" spans="1:7" ht="15">
      <c r="A72" s="38" t="s">
        <v>208</v>
      </c>
      <c r="B72" s="36">
        <v>188019857.44</v>
      </c>
      <c r="C72" s="36">
        <v>-29636477.06</v>
      </c>
      <c r="D72" s="36">
        <v>158383380.38</v>
      </c>
      <c r="E72" s="36">
        <v>82270277.88</v>
      </c>
      <c r="F72" s="36">
        <v>82270277.88</v>
      </c>
      <c r="G72" s="36">
        <f t="shared" si="3"/>
        <v>76113102.5</v>
      </c>
    </row>
    <row r="73" spans="1:7" ht="30">
      <c r="A73" s="38" t="s">
        <v>209</v>
      </c>
      <c r="B73" s="36">
        <v>0</v>
      </c>
      <c r="C73" s="36">
        <v>0</v>
      </c>
      <c r="D73" s="36">
        <v>0</v>
      </c>
      <c r="E73" s="36">
        <v>0</v>
      </c>
      <c r="F73" s="36">
        <v>0</v>
      </c>
      <c r="G73" s="36">
        <f t="shared" si="3"/>
        <v>0</v>
      </c>
    </row>
    <row r="74" spans="1:7" ht="15">
      <c r="A74" s="38" t="s">
        <v>210</v>
      </c>
      <c r="B74" s="36">
        <v>0</v>
      </c>
      <c r="C74" s="36">
        <v>0</v>
      </c>
      <c r="D74" s="36">
        <v>0</v>
      </c>
      <c r="E74" s="36">
        <v>0</v>
      </c>
      <c r="F74" s="36">
        <v>0</v>
      </c>
      <c r="G74" s="36">
        <f t="shared" si="3"/>
        <v>0</v>
      </c>
    </row>
    <row r="75" spans="1:7" ht="15">
      <c r="A75" s="38" t="s">
        <v>211</v>
      </c>
      <c r="B75" s="36">
        <v>0</v>
      </c>
      <c r="C75" s="36">
        <v>0</v>
      </c>
      <c r="D75" s="36">
        <v>0</v>
      </c>
      <c r="E75" s="36">
        <v>0</v>
      </c>
      <c r="F75" s="36">
        <v>0</v>
      </c>
      <c r="G75" s="36">
        <f t="shared" si="3"/>
        <v>0</v>
      </c>
    </row>
    <row r="76" spans="1:7" ht="15">
      <c r="A76" s="43"/>
      <c r="B76" s="44"/>
      <c r="C76" s="44"/>
      <c r="D76" s="44"/>
      <c r="E76" s="44"/>
      <c r="F76" s="44"/>
      <c r="G76" s="44"/>
    </row>
    <row r="77" spans="1:7" ht="15">
      <c r="A77" s="30" t="s">
        <v>89</v>
      </c>
      <c r="B77" s="40">
        <f>B43+B9</f>
        <v>6007411164.440001</v>
      </c>
      <c r="C77" s="40">
        <f aca="true" t="shared" si="4" ref="C77:F77">C43+C9</f>
        <v>1174795484.7800002</v>
      </c>
      <c r="D77" s="40">
        <f t="shared" si="4"/>
        <v>7182206649.219999</v>
      </c>
      <c r="E77" s="40">
        <f t="shared" si="4"/>
        <v>2648441906.0399995</v>
      </c>
      <c r="F77" s="40">
        <f t="shared" si="4"/>
        <v>2581422381.78</v>
      </c>
      <c r="G77" s="40">
        <f>D77-E77</f>
        <v>4533764743.18</v>
      </c>
    </row>
    <row r="78" spans="1:7" ht="15">
      <c r="A78" s="31"/>
      <c r="B78" s="45"/>
      <c r="C78" s="45"/>
      <c r="D78" s="45"/>
      <c r="E78" s="45"/>
      <c r="F78" s="45"/>
      <c r="G78" s="45"/>
    </row>
    <row r="92" spans="1:5" ht="15">
      <c r="A92" s="16"/>
      <c r="B92" s="16"/>
      <c r="C92" s="17"/>
      <c r="D92" s="17"/>
      <c r="E92" s="17"/>
    </row>
    <row r="93" spans="1:5" ht="15">
      <c r="A93" s="18" t="s">
        <v>90</v>
      </c>
      <c r="B93" s="16"/>
      <c r="C93" s="56" t="s">
        <v>91</v>
      </c>
      <c r="D93" s="56"/>
      <c r="E93" s="56"/>
    </row>
    <row r="94" spans="1:5" ht="15" customHeight="1">
      <c r="A94" s="19" t="s">
        <v>92</v>
      </c>
      <c r="B94" s="16"/>
      <c r="C94" s="56" t="s">
        <v>93</v>
      </c>
      <c r="D94" s="56"/>
      <c r="E94" s="56"/>
    </row>
  </sheetData>
  <mergeCells count="11">
    <mergeCell ref="A6:G6"/>
    <mergeCell ref="A1:G1"/>
    <mergeCell ref="A2:G2"/>
    <mergeCell ref="A3:G3"/>
    <mergeCell ref="A4:G4"/>
    <mergeCell ref="A5:G5"/>
    <mergeCell ref="A7:A8"/>
    <mergeCell ref="B7:F7"/>
    <mergeCell ref="G7:G8"/>
    <mergeCell ref="C93:E93"/>
    <mergeCell ref="C94:E94"/>
  </mergeCells>
  <printOptions/>
  <pageMargins left="0.7" right="0.7" top="0.75" bottom="0.75" header="0.3" footer="0.3"/>
  <pageSetup fitToHeight="1" fitToWidth="1" horizontalDpi="600" verticalDpi="600" orientation="portrait" scale="46" r:id="rId2"/>
  <ignoredErrors>
    <ignoredError sqref="B9:G78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view="pageBreakPreview" zoomScaleSheetLayoutView="100" workbookViewId="0" topLeftCell="A1">
      <selection activeCell="M7" sqref="M7"/>
    </sheetView>
  </sheetViews>
  <sheetFormatPr defaultColWidth="11.421875" defaultRowHeight="15"/>
  <cols>
    <col min="1" max="1" width="56.140625" style="0" customWidth="1"/>
    <col min="2" max="2" width="16.8515625" style="0" bestFit="1" customWidth="1"/>
    <col min="3" max="3" width="14.140625" style="0" bestFit="1" customWidth="1"/>
    <col min="4" max="4" width="16.8515625" style="0" bestFit="1" customWidth="1"/>
    <col min="5" max="6" width="15.140625" style="0" bestFit="1" customWidth="1"/>
    <col min="7" max="7" width="16.8515625" style="0" bestFit="1" customWidth="1"/>
  </cols>
  <sheetData>
    <row r="1" spans="1:7" ht="21">
      <c r="A1" s="57" t="s">
        <v>215</v>
      </c>
      <c r="B1" s="58"/>
      <c r="C1" s="58"/>
      <c r="D1" s="58"/>
      <c r="E1" s="58"/>
      <c r="F1" s="58"/>
      <c r="G1" s="58"/>
    </row>
    <row r="2" spans="1:7" ht="15">
      <c r="A2" s="66" t="s">
        <v>1</v>
      </c>
      <c r="B2" s="67"/>
      <c r="C2" s="67"/>
      <c r="D2" s="67"/>
      <c r="E2" s="67"/>
      <c r="F2" s="67"/>
      <c r="G2" s="68"/>
    </row>
    <row r="3" spans="1:7" ht="15">
      <c r="A3" s="72" t="s">
        <v>2</v>
      </c>
      <c r="B3" s="73"/>
      <c r="C3" s="73"/>
      <c r="D3" s="73"/>
      <c r="E3" s="73"/>
      <c r="F3" s="73"/>
      <c r="G3" s="74"/>
    </row>
    <row r="4" spans="1:7" ht="15">
      <c r="A4" s="72" t="s">
        <v>216</v>
      </c>
      <c r="B4" s="73"/>
      <c r="C4" s="73"/>
      <c r="D4" s="73"/>
      <c r="E4" s="73"/>
      <c r="F4" s="73"/>
      <c r="G4" s="74"/>
    </row>
    <row r="5" spans="1:7" ht="15">
      <c r="A5" s="72" t="s">
        <v>4</v>
      </c>
      <c r="B5" s="73"/>
      <c r="C5" s="73"/>
      <c r="D5" s="73"/>
      <c r="E5" s="73"/>
      <c r="F5" s="73"/>
      <c r="G5" s="74"/>
    </row>
    <row r="6" spans="1:7" ht="15">
      <c r="A6" s="75" t="s">
        <v>5</v>
      </c>
      <c r="B6" s="76"/>
      <c r="C6" s="76"/>
      <c r="D6" s="76"/>
      <c r="E6" s="76"/>
      <c r="F6" s="76"/>
      <c r="G6" s="77"/>
    </row>
    <row r="7" spans="1:7" ht="15">
      <c r="A7" s="63" t="s">
        <v>217</v>
      </c>
      <c r="B7" s="53" t="s">
        <v>7</v>
      </c>
      <c r="C7" s="53"/>
      <c r="D7" s="53"/>
      <c r="E7" s="53"/>
      <c r="F7" s="53"/>
      <c r="G7" s="53" t="s">
        <v>8</v>
      </c>
    </row>
    <row r="8" spans="1:7" ht="45">
      <c r="A8" s="62"/>
      <c r="B8" s="21" t="s">
        <v>9</v>
      </c>
      <c r="C8" s="46" t="s">
        <v>178</v>
      </c>
      <c r="D8" s="46" t="s">
        <v>97</v>
      </c>
      <c r="E8" s="46" t="s">
        <v>12</v>
      </c>
      <c r="F8" s="46" t="s">
        <v>98</v>
      </c>
      <c r="G8" s="80"/>
    </row>
    <row r="9" spans="1:7" ht="15">
      <c r="A9" s="22" t="s">
        <v>218</v>
      </c>
      <c r="B9" s="47">
        <v>2244513926.0600004</v>
      </c>
      <c r="C9" s="47">
        <v>30437029.15</v>
      </c>
      <c r="D9" s="47">
        <v>2274950955.21</v>
      </c>
      <c r="E9" s="47">
        <v>901092035.9599996</v>
      </c>
      <c r="F9" s="47">
        <v>928954846.7800002</v>
      </c>
      <c r="G9" s="47">
        <v>1373858919.2500005</v>
      </c>
    </row>
    <row r="10" spans="1:7" ht="15">
      <c r="A10" s="35" t="s">
        <v>219</v>
      </c>
      <c r="B10" s="48">
        <v>1023164076.0400004</v>
      </c>
      <c r="C10" s="48">
        <v>13341393.870000005</v>
      </c>
      <c r="D10" s="48">
        <v>1036505469.9100002</v>
      </c>
      <c r="E10" s="48">
        <v>428382204.7199997</v>
      </c>
      <c r="F10" s="48">
        <v>429308485.8200001</v>
      </c>
      <c r="G10" s="48">
        <v>608123265.1900005</v>
      </c>
    </row>
    <row r="11" spans="1:7" ht="15">
      <c r="A11" s="35" t="s">
        <v>220</v>
      </c>
      <c r="B11" s="48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</row>
    <row r="12" spans="1:7" ht="15">
      <c r="A12" s="35" t="s">
        <v>221</v>
      </c>
      <c r="B12" s="48">
        <v>51141161.99999999</v>
      </c>
      <c r="C12" s="48">
        <v>-0.119999999984866</v>
      </c>
      <c r="D12" s="48">
        <v>51141161.88</v>
      </c>
      <c r="E12" s="48">
        <v>21532605.870000005</v>
      </c>
      <c r="F12" s="48">
        <v>21580419.730000004</v>
      </c>
      <c r="G12" s="48">
        <v>29608556.01</v>
      </c>
    </row>
    <row r="13" spans="1:7" ht="15">
      <c r="A13" s="37" t="s">
        <v>222</v>
      </c>
      <c r="B13" s="48">
        <v>43981399.31999999</v>
      </c>
      <c r="C13" s="48">
        <v>-0.10319999998698476</v>
      </c>
      <c r="D13" s="48">
        <v>43981399.216800004</v>
      </c>
      <c r="E13" s="48">
        <v>18518041.048200004</v>
      </c>
      <c r="F13" s="48">
        <v>18559160.967800003</v>
      </c>
      <c r="G13" s="48">
        <v>25463358.1686</v>
      </c>
    </row>
    <row r="14" spans="1:7" ht="15">
      <c r="A14" s="37" t="s">
        <v>223</v>
      </c>
      <c r="B14" s="48">
        <v>7159762.68</v>
      </c>
      <c r="C14" s="48">
        <v>-0.016799999997881242</v>
      </c>
      <c r="D14" s="48">
        <v>7159762.663200001</v>
      </c>
      <c r="E14" s="48">
        <v>3014564.821800001</v>
      </c>
      <c r="F14" s="48">
        <v>3021258.7622000007</v>
      </c>
      <c r="G14" s="48">
        <v>4145197.8414000003</v>
      </c>
    </row>
    <row r="15" spans="1:7" ht="15">
      <c r="A15" s="35" t="s">
        <v>224</v>
      </c>
      <c r="B15" s="48">
        <v>1170208688.0200002</v>
      </c>
      <c r="C15" s="48">
        <v>17095635.399999995</v>
      </c>
      <c r="D15" s="48">
        <v>1187304323.4199998</v>
      </c>
      <c r="E15" s="48">
        <v>451177225.3699998</v>
      </c>
      <c r="F15" s="48">
        <v>478065941.23</v>
      </c>
      <c r="G15" s="48">
        <v>736127098.05</v>
      </c>
    </row>
    <row r="16" spans="1:7" ht="30">
      <c r="A16" s="39" t="s">
        <v>225</v>
      </c>
      <c r="B16" s="48">
        <v>0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</row>
    <row r="17" spans="1:7" ht="15">
      <c r="A17" s="37" t="s">
        <v>226</v>
      </c>
      <c r="B17" s="48">
        <v>0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</row>
    <row r="18" spans="1:7" ht="15">
      <c r="A18" s="37" t="s">
        <v>227</v>
      </c>
      <c r="B18" s="48">
        <v>0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</row>
    <row r="19" spans="1:7" ht="15">
      <c r="A19" s="35" t="s">
        <v>228</v>
      </c>
      <c r="B19" s="48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</row>
    <row r="20" spans="1:7" ht="15">
      <c r="A20" s="43"/>
      <c r="B20" s="49"/>
      <c r="C20" s="49"/>
      <c r="D20" s="49"/>
      <c r="E20" s="49"/>
      <c r="F20" s="49"/>
      <c r="G20" s="49"/>
    </row>
    <row r="21" spans="1:7" ht="15">
      <c r="A21" s="50" t="s">
        <v>229</v>
      </c>
      <c r="B21" s="47">
        <v>258394894.98999998</v>
      </c>
      <c r="C21" s="47">
        <v>-0.3099999995902181</v>
      </c>
      <c r="D21" s="47">
        <v>258394894.68000004</v>
      </c>
      <c r="E21" s="47">
        <v>116180397.37000002</v>
      </c>
      <c r="F21" s="47">
        <v>87707552.39999999</v>
      </c>
      <c r="G21" s="47">
        <v>142214497.31</v>
      </c>
    </row>
    <row r="22" spans="1:7" ht="15">
      <c r="A22" s="35" t="s">
        <v>219</v>
      </c>
      <c r="B22" s="48">
        <v>0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</row>
    <row r="23" spans="1:7" ht="15">
      <c r="A23" s="35" t="s">
        <v>220</v>
      </c>
      <c r="B23" s="48">
        <v>0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</row>
    <row r="24" spans="1:7" ht="15">
      <c r="A24" s="35" t="s">
        <v>221</v>
      </c>
      <c r="B24" s="48"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</row>
    <row r="25" spans="1:7" ht="15">
      <c r="A25" s="37" t="s">
        <v>222</v>
      </c>
      <c r="B25" s="48">
        <v>0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</row>
    <row r="26" spans="1:7" ht="15">
      <c r="A26" s="37" t="s">
        <v>223</v>
      </c>
      <c r="B26" s="48">
        <v>0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</row>
    <row r="27" spans="1:7" ht="15">
      <c r="A27" s="35" t="s">
        <v>224</v>
      </c>
      <c r="B27" s="48">
        <v>258394894.98999998</v>
      </c>
      <c r="C27" s="48">
        <v>-0.3099999995902181</v>
      </c>
      <c r="D27" s="48">
        <v>258394894.68000004</v>
      </c>
      <c r="E27" s="48">
        <v>116180397.37000002</v>
      </c>
      <c r="F27" s="48">
        <v>87707552.39999999</v>
      </c>
      <c r="G27" s="48">
        <v>142214497.31</v>
      </c>
    </row>
    <row r="28" spans="1:7" ht="30">
      <c r="A28" s="39" t="s">
        <v>225</v>
      </c>
      <c r="B28" s="48">
        <v>0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</row>
    <row r="29" spans="1:7" ht="15">
      <c r="A29" s="37" t="s">
        <v>226</v>
      </c>
      <c r="B29" s="48">
        <v>0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</row>
    <row r="30" spans="1:7" ht="15">
      <c r="A30" s="37" t="s">
        <v>227</v>
      </c>
      <c r="B30" s="48">
        <v>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</row>
    <row r="31" spans="1:7" ht="15">
      <c r="A31" s="35" t="s">
        <v>228</v>
      </c>
      <c r="B31" s="48">
        <v>0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</row>
    <row r="32" spans="1:7" ht="15">
      <c r="A32" s="43"/>
      <c r="B32" s="48"/>
      <c r="C32" s="48"/>
      <c r="D32" s="48"/>
      <c r="E32" s="48"/>
      <c r="F32" s="48"/>
      <c r="G32" s="48"/>
    </row>
    <row r="33" spans="1:7" ht="15">
      <c r="A33" s="30" t="s">
        <v>230</v>
      </c>
      <c r="B33" s="51">
        <v>2502908821.05</v>
      </c>
      <c r="C33" s="51">
        <v>30437028.84</v>
      </c>
      <c r="D33" s="51">
        <v>2533345849.89</v>
      </c>
      <c r="E33" s="51">
        <v>1017272433.3299996</v>
      </c>
      <c r="F33" s="51">
        <v>1016662399.1800002</v>
      </c>
      <c r="G33" s="51">
        <v>1516073416.5600004</v>
      </c>
    </row>
    <row r="34" spans="1:7" ht="15">
      <c r="A34" s="13"/>
      <c r="B34" s="52"/>
      <c r="C34" s="52"/>
      <c r="D34" s="52"/>
      <c r="E34" s="52"/>
      <c r="F34" s="52"/>
      <c r="G34" s="52"/>
    </row>
    <row r="49" spans="1:5" ht="15">
      <c r="A49" s="16"/>
      <c r="B49" s="16"/>
      <c r="C49" s="17"/>
      <c r="D49" s="17"/>
      <c r="E49" s="17"/>
    </row>
    <row r="50" spans="1:5" ht="15">
      <c r="A50" s="18" t="s">
        <v>90</v>
      </c>
      <c r="B50" s="16"/>
      <c r="C50" s="56" t="s">
        <v>91</v>
      </c>
      <c r="D50" s="56"/>
      <c r="E50" s="56"/>
    </row>
    <row r="51" spans="1:5" ht="15" customHeight="1">
      <c r="A51" s="19" t="s">
        <v>92</v>
      </c>
      <c r="B51" s="16"/>
      <c r="C51" s="56" t="s">
        <v>93</v>
      </c>
      <c r="D51" s="56"/>
      <c r="E51" s="56"/>
    </row>
  </sheetData>
  <mergeCells count="11">
    <mergeCell ref="A6:G6"/>
    <mergeCell ref="A1:G1"/>
    <mergeCell ref="A2:G2"/>
    <mergeCell ref="A3:G3"/>
    <mergeCell ref="A4:G4"/>
    <mergeCell ref="A5:G5"/>
    <mergeCell ref="A7:A8"/>
    <mergeCell ref="B7:F7"/>
    <mergeCell ref="G7:G8"/>
    <mergeCell ref="C50:E50"/>
    <mergeCell ref="C51:E51"/>
  </mergeCells>
  <printOptions/>
  <pageMargins left="0.7" right="0.7" top="0.75" bottom="0.75" header="0.3" footer="0.3"/>
  <pageSetup fitToHeight="1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2020-07-29T14:04:02Z</dcterms:created>
  <dcterms:modified xsi:type="dcterms:W3CDTF">2020-07-29T14:34:09Z</dcterms:modified>
  <cp:category/>
  <cp:version/>
  <cp:contentType/>
  <cp:contentStatus/>
</cp:coreProperties>
</file>